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autoCompressPictures="0" defaultThemeVersion="124226"/>
  <xr:revisionPtr revIDLastSave="0" documentId="8_{F4112298-8DDD-4219-8542-A15BF326FFAD}" xr6:coauthVersionLast="47" xr6:coauthVersionMax="47" xr10:uidLastSave="{00000000-0000-0000-0000-000000000000}"/>
  <bookViews>
    <workbookView xWindow="-120" yWindow="-120" windowWidth="29040" windowHeight="15720" tabRatio="924" xr2:uid="{00000000-000D-0000-FFFF-FFFF00000000}"/>
  </bookViews>
  <sheets>
    <sheet name="財務分析シート ver3" sheetId="33" r:id="rId1"/>
    <sheet name="【入力】財務分析" sheetId="14" r:id="rId2"/>
    <sheet name="【入力】商流・業務フロー" sheetId="34" r:id="rId3"/>
    <sheet name="【入力】4つの視点" sheetId="35" r:id="rId4"/>
    <sheet name="【参照】業種" sheetId="40" r:id="rId5"/>
    <sheet name="【参照】業種区分" sheetId="39" state="hidden" r:id="rId6"/>
    <sheet name="【参照】企業規模" sheetId="36" r:id="rId7"/>
    <sheet name="【参照】売上増加率基準値" sheetId="19" r:id="rId8"/>
    <sheet name="【参照】営業利益率基準値" sheetId="20" r:id="rId9"/>
    <sheet name="【参照】労働生産性基準値" sheetId="21" r:id="rId10"/>
    <sheet name="【参照】EBITDA基準値" sheetId="22" r:id="rId11"/>
    <sheet name="【参照】営業運転資本回転期間基準値" sheetId="25" r:id="rId12"/>
    <sheet name="【参照】自己資本比率基準値" sheetId="23" r:id="rId13"/>
  </sheets>
  <externalReferences>
    <externalReference r:id="rId14"/>
  </externalReferences>
  <definedNames>
    <definedName name="_01_農業">【参照】業種区分!#REF!</definedName>
    <definedName name="_02_建設業">【参照】業種区分!#REF!</definedName>
    <definedName name="_03_製造業">【参照】業種区分!#REF!</definedName>
    <definedName name="_04_卸売業">【参照】業種区分!#REF!</definedName>
    <definedName name="_05_小売業">【参照】業種区分!#REF!</definedName>
    <definedName name="_06_飲食業">【参照】業種区分!#REF!</definedName>
    <definedName name="_07_不動産業">【参照】業種区分!#REF!</definedName>
    <definedName name="_08_運輸業">【参照】業種区分!#REF!</definedName>
    <definedName name="_09_エネルギー">【参照】業種区分!#REF!</definedName>
    <definedName name="_10_サービス業">【参照】業種区分!#REF!</definedName>
    <definedName name="_11_医療業">【参照】業種区分!#REF!</definedName>
    <definedName name="_12_保険衛生_廃棄物処理業">【参照】業種区分!#REF!</definedName>
    <definedName name="_13_観光業">【参照】業種区分!#REF!</definedName>
    <definedName name="_xlnm._FilterDatabase" localSheetId="10" hidden="1">【参照】EBITDA基準値!$A$1:$H$12</definedName>
    <definedName name="_xlnm._FilterDatabase" localSheetId="11" hidden="1">【参照】営業運転資本回転期間基準値!$A$1:$H$12</definedName>
    <definedName name="_xlnm._FilterDatabase" localSheetId="8" hidden="1">【参照】営業利益率基準値!$A$1:$H$12</definedName>
    <definedName name="_xlnm._FilterDatabase" localSheetId="4" hidden="1">【参照】業種!$A$4:$E$1477</definedName>
    <definedName name="_xlnm._FilterDatabase" localSheetId="12" hidden="1">【参照】自己資本比率基準値!$A$1:$H$12</definedName>
    <definedName name="_xlnm._FilterDatabase" localSheetId="7" hidden="1">【参照】売上増加率基準値!$A$1:$H$12</definedName>
    <definedName name="_xlnm._FilterDatabase" localSheetId="9" hidden="1">【参照】労働生産性基準値!$A$1:$H$12</definedName>
    <definedName name="【診断結果】" localSheetId="0">【入力】財務分析!#REF!</definedName>
    <definedName name="【診断結果】">【入力】財務分析!#REF!</definedName>
    <definedName name="_xlnm.Print_Area" localSheetId="1">【入力】財務分析!$A$1:$R$57</definedName>
    <definedName name="_xlnm.Print_Area" localSheetId="0">'財務分析シート ver3'!$A$1:$W$46</definedName>
    <definedName name="sat">[1]入力シート!#REF!</definedName>
    <definedName name="さ" localSheetId="3">[1]入力シート!#REF!</definedName>
    <definedName name="さ">[1]入力シート!#REF!</definedName>
    <definedName name="業種大分類">【参照】業種区分!#REF!</definedName>
    <definedName name="売上高増加率" localSheetId="3">[1]入力シート!#REF!</definedName>
    <definedName name="売上高増加率" localSheetId="2">[1]入力シート!#REF!</definedName>
    <definedName name="売上高増加率" localSheetId="0">【入力】財務分析!#REF!</definedName>
    <definedName name="売上高増加率">【入力】財務分析!#REF!</definedName>
    <definedName name="非財">[1]入力シート!#REF!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1" i="14" l="1"/>
  <c r="L9" i="14" l="1"/>
  <c r="L8" i="14"/>
  <c r="L7" i="14"/>
  <c r="P8" i="14" l="1"/>
  <c r="N8" i="14"/>
  <c r="F5" i="36" l="1"/>
  <c r="F10" i="36" s="1"/>
  <c r="E10" i="33"/>
  <c r="E9" i="33"/>
  <c r="F22" i="36" l="1"/>
  <c r="F8" i="36"/>
  <c r="F13" i="36" s="1"/>
  <c r="F7" i="36"/>
  <c r="F12" i="36" s="1"/>
  <c r="F6" i="36"/>
  <c r="F11" i="36" s="1"/>
  <c r="P9" i="14" l="1"/>
  <c r="N9" i="14"/>
  <c r="AA4" i="35" l="1"/>
  <c r="AA3" i="35"/>
  <c r="AA2" i="35"/>
  <c r="AA1" i="35"/>
  <c r="Y4" i="34"/>
  <c r="Y3" i="34"/>
  <c r="Y2" i="34"/>
  <c r="Y1" i="34"/>
  <c r="E27" i="14"/>
  <c r="N6" i="14" s="1"/>
  <c r="E34" i="33" s="1"/>
  <c r="D27" i="14"/>
  <c r="P11" i="14"/>
  <c r="K39" i="33" s="1"/>
  <c r="N11" i="14"/>
  <c r="E39" i="33" s="1"/>
  <c r="P10" i="14"/>
  <c r="K38" i="33" s="1"/>
  <c r="N10" i="14"/>
  <c r="E38" i="33" s="1"/>
  <c r="L10" i="14"/>
  <c r="E25" i="33" s="1"/>
  <c r="K36" i="33"/>
  <c r="E36" i="33"/>
  <c r="E23" i="33"/>
  <c r="P7" i="14"/>
  <c r="K35" i="33" s="1"/>
  <c r="N7" i="14"/>
  <c r="E35" i="33" s="1"/>
  <c r="E22" i="33"/>
  <c r="P6" i="14"/>
  <c r="K34" i="33" s="1"/>
  <c r="P4" i="14"/>
  <c r="N4" i="14"/>
  <c r="L4" i="14"/>
  <c r="K37" i="33"/>
  <c r="E37" i="33"/>
  <c r="K32" i="33"/>
  <c r="E32" i="33"/>
  <c r="E26" i="33"/>
  <c r="E19" i="33"/>
  <c r="E15" i="33"/>
  <c r="E14" i="33"/>
  <c r="E13" i="33"/>
  <c r="E8" i="33"/>
  <c r="E7" i="33"/>
  <c r="E5" i="33"/>
  <c r="L6" i="14" l="1"/>
  <c r="E21" i="33" s="1"/>
  <c r="E24" i="33"/>
  <c r="F17" i="36"/>
  <c r="F18" i="36"/>
  <c r="F16" i="36"/>
  <c r="F15" i="36" l="1"/>
  <c r="F20" i="36" l="1"/>
  <c r="C2" i="36" s="1"/>
  <c r="D19" i="14" l="1"/>
  <c r="I13" i="14" s="1"/>
  <c r="K17" i="14" l="1"/>
  <c r="N17" i="14"/>
  <c r="L16" i="14"/>
  <c r="L15" i="14"/>
  <c r="M15" i="14"/>
  <c r="L20" i="14"/>
  <c r="L19" i="14"/>
  <c r="M16" i="14"/>
  <c r="M17" i="14"/>
  <c r="L18" i="14"/>
  <c r="N18" i="14"/>
  <c r="N16" i="14"/>
  <c r="N15" i="14"/>
  <c r="O6" i="14" s="1"/>
  <c r="G34" i="33" s="1"/>
  <c r="L17" i="14"/>
  <c r="M8" i="14" s="1"/>
  <c r="G23" i="33" s="1"/>
  <c r="M19" i="14"/>
  <c r="K18" i="14"/>
  <c r="Q9" i="14" s="1"/>
  <c r="N37" i="33" s="1"/>
  <c r="E11" i="33"/>
  <c r="N20" i="14"/>
  <c r="N19" i="14"/>
  <c r="M20" i="14"/>
  <c r="M18" i="14"/>
  <c r="K15" i="14"/>
  <c r="K16" i="14"/>
  <c r="O7" i="14" s="1"/>
  <c r="G35" i="33" s="1"/>
  <c r="K19" i="14"/>
  <c r="K20" i="14"/>
  <c r="M11" i="14" s="1"/>
  <c r="G26" i="33" s="1"/>
  <c r="Q8" i="14"/>
  <c r="N36" i="33" s="1"/>
  <c r="P38" i="33"/>
  <c r="P36" i="33"/>
  <c r="P34" i="33"/>
  <c r="I35" i="33"/>
  <c r="P39" i="33"/>
  <c r="P37" i="33"/>
  <c r="P35" i="33"/>
  <c r="I26" i="33"/>
  <c r="I22" i="33"/>
  <c r="I36" i="33"/>
  <c r="I34" i="33"/>
  <c r="I39" i="33"/>
  <c r="I37" i="33"/>
  <c r="I38" i="33"/>
  <c r="I23" i="33"/>
  <c r="I24" i="33"/>
  <c r="I25" i="33"/>
  <c r="I21" i="33"/>
  <c r="M9" i="14" l="1"/>
  <c r="G24" i="33" s="1"/>
  <c r="M10" i="14"/>
  <c r="G25" i="33" s="1"/>
  <c r="Q6" i="14"/>
  <c r="N34" i="33" s="1"/>
  <c r="Q7" i="14"/>
  <c r="N35" i="33" s="1"/>
  <c r="O10" i="14"/>
  <c r="G38" i="33" s="1"/>
  <c r="Q10" i="14"/>
  <c r="N38" i="33" s="1"/>
  <c r="O8" i="14"/>
  <c r="G36" i="33" s="1"/>
  <c r="M7" i="14"/>
  <c r="G22" i="33" s="1"/>
  <c r="O9" i="14"/>
  <c r="G37" i="33" s="1"/>
  <c r="M6" i="14"/>
  <c r="G21" i="33" s="1"/>
  <c r="H28" i="33" s="1"/>
  <c r="I28" i="33" s="1"/>
  <c r="O11" i="14"/>
  <c r="G39" i="33" s="1"/>
  <c r="Q11" i="14"/>
  <c r="N39" i="33" s="1"/>
  <c r="O41" i="33" l="1"/>
  <c r="P41" i="33" s="1"/>
  <c r="H41" i="33"/>
  <c r="I41" i="3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6" authorId="0" shapeId="0" xr:uid="{00000000-0006-0000-0200-000001000000}">
      <text>
        <r>
          <rPr>
            <b/>
            <sz val="9"/>
            <color indexed="81"/>
            <rFont val="ＭＳ Ｐゴシック"/>
            <family val="3"/>
            <charset val="128"/>
          </rPr>
          <t xml:space="preserve">自社の製品・商品・サービス等をお客様へ提供するまでの業務の流れを業務①～業務⑤で表してください。
※必ずしも業務①～⑤を埋めなければならないことはありません。また、業務⑤で足りなければ、必要に応じて⑥⑦と加えていただいて問題ありません。
【衣料品製造の場合】
業務①　営業・打ち合わせ
業務②　デザイン
業務③　試作
業務④　生地仕入
業務⑤　製造
業務⑥　検品・納品
【建設工事の場合】
業務①　営業
業務②　現場調査
業務③　見積
業務④　計画書等作成
業務⑤　作業
業務⑥　報告書作成
【介護サービスの場合】
業務①　新規利用者へのアセスメント
業務②　サービス提供への計画作成
業務③　サービス提供
業務④　モニタリング
業務④　フィードバックの改善・共有
</t>
        </r>
      </text>
    </comment>
    <comment ref="H6" authorId="0" shapeId="0" xr:uid="{00000000-0006-0000-0200-000002000000}">
      <text>
        <r>
          <rPr>
            <b/>
            <sz val="9"/>
            <color indexed="81"/>
            <rFont val="ＭＳ Ｐゴシック"/>
            <family val="3"/>
            <charset val="128"/>
          </rPr>
          <t xml:space="preserve">自社の製品・商品・サービス等をお客様へ提供するまでの業務の流れを業務①～業務⑤で表してください。
※必ずしも業務①～⑤を埋めなければならないことはありません。また、業務⑤で足りなければ、必要に応じて⑥⑦と加えていただいて問題ありません。
【衣料品製造の場合】
業務①　営業・打ち合わせ
業務②　デザイン
業務③　試作
業務④　生地仕入
業務⑤　製造
業務⑥　検品・納品
【建設工事の場合】
業務①　営業
業務②　現場調査
業務③　見積
業務④　計画書等作成
業務⑤　作業
業務⑥　報告書作成
【介護サービスの場合】
業務①　新規利用者へのアセスメント
業務②　サービス提供への計画作成
業務③　サービス提供
業務④　モニタリング
業務④　フィードバックの改善・共有
</t>
        </r>
      </text>
    </comment>
    <comment ref="M6" authorId="0" shapeId="0" xr:uid="{00000000-0006-0000-0200-000003000000}">
      <text>
        <r>
          <rPr>
            <b/>
            <sz val="9"/>
            <color indexed="81"/>
            <rFont val="ＭＳ Ｐゴシック"/>
            <family val="3"/>
            <charset val="128"/>
          </rPr>
          <t xml:space="preserve">自社の製品・商品・サービス等をお客様へ提供するまでの業務の流れを業務①～業務⑤で表してください。
※必ずしも業務①～⑤を埋めなければならないことはありません。また、業務⑤で足りなければ、必要に応じて⑥⑦と加えていただいて問題ありません。
【衣料品製造の場合】
業務①　営業・打ち合わせ
業務②　デザイン
業務③　試作
業務④　生地仕入
業務⑤　製造
業務⑥　検品・納品
【建設工事の場合】
業務①　営業
業務②　現場調査
業務③　見積
業務④　計画書等作成
業務⑤　作業
業務⑥　報告書作成
【介護サービスの場合】
業務①　新規利用者へのアセスメント
業務②　サービス提供への計画作成
業務③　サービス提供
業務④　モニタリング
業務④　フィードバックの改善・共有
</t>
        </r>
      </text>
    </comment>
    <comment ref="R6" authorId="0" shapeId="0" xr:uid="{00000000-0006-0000-0200-000004000000}">
      <text>
        <r>
          <rPr>
            <b/>
            <sz val="9"/>
            <color indexed="81"/>
            <rFont val="ＭＳ Ｐゴシック"/>
            <family val="3"/>
            <charset val="128"/>
          </rPr>
          <t xml:space="preserve">自社の製品・商品・サービス等をお客様へ提供するまでの業務の流れを業務①～業務⑤で表してください。
※必ずしも業務①～⑤を埋めなければならないことはありません。また、業務⑤で足りなければ、必要に応じて⑥⑦と加えていただいて問題ありません。
【衣料品製造の場合】
業務①　営業・打ち合わせ
業務②　デザイン
業務③　試作
業務④　生地仕入
業務⑤　製造
業務⑥　検品・納品
【建設工事の場合】
業務①　営業
業務②　現場調査
業務③　見積
業務④　計画書等作成
業務⑤　作業
業務⑥　報告書作成
【介護サービスの場合】
業務①　新規利用者へのアセスメント
業務②　サービス提供への計画作成
業務③　サービス提供
業務④　モニタリング
業務④　フィードバックの改善・共有
</t>
        </r>
      </text>
    </comment>
    <comment ref="W6" authorId="0" shapeId="0" xr:uid="{00000000-0006-0000-0200-000005000000}">
      <text>
        <r>
          <rPr>
            <b/>
            <sz val="9"/>
            <color indexed="81"/>
            <rFont val="ＭＳ Ｐゴシック"/>
            <family val="3"/>
            <charset val="128"/>
          </rPr>
          <t xml:space="preserve">自社の製品・商品・サービス等をお客様へ提供するまでの業務の流れを業務①～業務⑤で表してください。
※必ずしも業務①～⑤を埋めなければならないことはありません。また、業務⑤で足りなければ、必要に応じて⑥⑦と加えていただいて問題ありません。
【衣料品製造の場合】
業務①　営業・打ち合わせ
業務②　デザイン
業務③　試作
業務④　生地仕入
業務⑤　製造
業務⑥　検品・納品
【建設工事の場合】
業務①　営業
業務②　現場調査
業務③　見積
業務④　計画書等作成
業務⑤　作業
業務⑥　報告書作成
【介護サービスの場合】
業務①　新規利用者へのアセスメント
業務②　サービス提供への計画作成
業務③　サービス提供
業務④　モニタリング
業務④　フィードバックの改善・共有
</t>
        </r>
      </text>
    </comment>
    <comment ref="B8" authorId="0" shapeId="0" xr:uid="{00000000-0006-0000-0200-000006000000}">
      <text>
        <r>
          <rPr>
            <b/>
            <sz val="9"/>
            <color indexed="81"/>
            <rFont val="ＭＳ Ｐゴシック"/>
            <family val="3"/>
            <charset val="128"/>
          </rPr>
          <t>【ヒント】
どのような業務を実施していますか。
どの部署（あるいは誰が）、なんのために実施している内容の業務でしょうか。</t>
        </r>
      </text>
    </comment>
    <comment ref="G8" authorId="0" shapeId="0" xr:uid="{00000000-0006-0000-0200-000007000000}">
      <text>
        <r>
          <rPr>
            <b/>
            <sz val="9"/>
            <color indexed="81"/>
            <rFont val="ＭＳ Ｐゴシック"/>
            <family val="3"/>
            <charset val="128"/>
          </rPr>
          <t>【ヒント】
どのような業務を実施していますか。
どの部署（あるいは誰が）、なんのために実施している内容の業務でしょうか。</t>
        </r>
      </text>
    </comment>
    <comment ref="L8" authorId="0" shapeId="0" xr:uid="{00000000-0006-0000-0200-000008000000}">
      <text>
        <r>
          <rPr>
            <b/>
            <sz val="9"/>
            <color indexed="81"/>
            <rFont val="ＭＳ Ｐゴシック"/>
            <family val="3"/>
            <charset val="128"/>
          </rPr>
          <t>【ヒント】
どのような業務を実施していますか。
どの部署（あるいは誰が）、なんのために実施している内容の業務でしょうか。</t>
        </r>
      </text>
    </comment>
    <comment ref="Q8" authorId="0" shapeId="0" xr:uid="{00000000-0006-0000-0200-000009000000}">
      <text>
        <r>
          <rPr>
            <b/>
            <sz val="9"/>
            <color indexed="81"/>
            <rFont val="ＭＳ Ｐゴシック"/>
            <family val="3"/>
            <charset val="128"/>
          </rPr>
          <t>【ヒント】
どのような業務を実施していますか。
どの部署（あるいは誰が）、なんのために実施している内容の業務でしょうか。</t>
        </r>
      </text>
    </comment>
    <comment ref="V8" authorId="0" shapeId="0" xr:uid="{00000000-0006-0000-0200-00000A000000}">
      <text>
        <r>
          <rPr>
            <b/>
            <sz val="9"/>
            <color indexed="81"/>
            <rFont val="ＭＳ Ｐゴシック"/>
            <family val="3"/>
            <charset val="128"/>
          </rPr>
          <t>【ヒント】
どのような業務を実施していますか。
どの部署（あるいは誰が）、なんのために実施している内容の業務でしょうか。</t>
        </r>
      </text>
    </comment>
    <comment ref="AA8" authorId="0" shapeId="0" xr:uid="{00000000-0006-0000-0200-00000B000000}">
      <text>
        <r>
          <rPr>
            <b/>
            <sz val="9"/>
            <color indexed="81"/>
            <rFont val="ＭＳ Ｐゴシック"/>
            <family val="3"/>
            <charset val="128"/>
          </rPr>
          <t>【ヒント】
左の業務フローを経て、最終的にどのような製品・商品・サービスを提供されていますか。</t>
        </r>
      </text>
    </comment>
    <comment ref="B14" authorId="0" shapeId="0" xr:uid="{00000000-0006-0000-0200-00000C000000}">
      <text>
        <r>
          <rPr>
            <b/>
            <sz val="9"/>
            <color indexed="81"/>
            <rFont val="ＭＳ Ｐゴシック"/>
            <family val="3"/>
            <charset val="128"/>
          </rPr>
          <t>【ヒント】
この業務は貴社と差別化できるポイントがありますか。貴社のどのような「強み」や「違い」がこの業務に含まれているでしょうか。
例えば、「通常●●の素材を使うところを、〇〇を使い、加工を行っている」、「ダブルチェックをトリプルチェックまで行っている」、「品質規格〇〇に則った運用を行っている」などです。
活用しているIT技術やSDGsに繋がる取り 組みがある場合は記載するとよいです。</t>
        </r>
      </text>
    </comment>
    <comment ref="G14" authorId="0" shapeId="0" xr:uid="{00000000-0006-0000-0200-00000D000000}">
      <text>
        <r>
          <rPr>
            <b/>
            <sz val="9"/>
            <color indexed="81"/>
            <rFont val="ＭＳ Ｐゴシック"/>
            <family val="3"/>
            <charset val="128"/>
          </rPr>
          <t>【ヒント】
この業務は貴社と差別化できるポイントがありますか。貴社のどのような「強み」や「違い」がこの業務に含まれているでしょうか。
例えば、「通常●●の素材を使うところを、〇〇を使い、加工を行っている」、「ダブルチェックをトリプルチェックまで行っている」、「品質規格〇〇に則った運用を行っている」などです。
活用しているIT技術やSDGsに繋がる取り 組みがある場合は記載するとよいです。</t>
        </r>
      </text>
    </comment>
    <comment ref="L14" authorId="0" shapeId="0" xr:uid="{00000000-0006-0000-0200-00000E000000}">
      <text>
        <r>
          <rPr>
            <b/>
            <sz val="9"/>
            <color indexed="81"/>
            <rFont val="ＭＳ Ｐゴシック"/>
            <family val="3"/>
            <charset val="128"/>
          </rPr>
          <t>【ヒント】
この業務は貴社と差別化できるポイントがありますか。貴社のどのような「強み」や「違い」がこの業務に含まれているでしょうか。
例えば、「通常●●の素材を使うところを、〇〇を使い、加工を行っている」、「ダブルチェックをトリプルチェックまで行っている」、「品質規格〇〇に則った運用を行っている」などです。
活用しているIT技術やSDGsに繋がる取り 組みがある場合は記載するとよいです。</t>
        </r>
      </text>
    </comment>
    <comment ref="Q14" authorId="0" shapeId="0" xr:uid="{00000000-0006-0000-0200-00000F000000}">
      <text>
        <r>
          <rPr>
            <b/>
            <sz val="9"/>
            <color indexed="81"/>
            <rFont val="ＭＳ Ｐゴシック"/>
            <family val="3"/>
            <charset val="128"/>
          </rPr>
          <t>【ヒント】
この業務は貴社と差別化できるポイントがありますか。貴社のどのような「強み」や「違い」がこの業務に含まれているでしょうか。
例えば、「通常●●の素材を使うところを、〇〇を使い、加工を行っている」、「ダブルチェックをトリプルチェックまで行っている」、「品質規格〇〇に則った運用を行っている」などです。
活用しているIT技術やSDGsに繋がる取り 組みがある場合は記載するとよいです。</t>
        </r>
      </text>
    </comment>
    <comment ref="V14" authorId="0" shapeId="0" xr:uid="{00000000-0006-0000-0200-000010000000}">
      <text>
        <r>
          <rPr>
            <b/>
            <sz val="9"/>
            <color indexed="81"/>
            <rFont val="ＭＳ Ｐゴシック"/>
            <family val="3"/>
            <charset val="128"/>
          </rPr>
          <t>【ヒント】
この業務は貴社と差別化できるポイントがありますか。貴社のどのような「強み」や「違い」がこの業務に含まれているでしょうか。
例えば、「通常●●の素材を使うところを、〇〇を使い、加工を行っている」、「ダブルチェックをトリプルチェックまで行っている」、「品質規格〇〇に則った運用を行っている」などです。
活用しているIT技術やSDGsに繋がる取り 組みがある場合は記載するとよいです。</t>
        </r>
      </text>
    </comment>
    <comment ref="AA14" authorId="0" shapeId="0" xr:uid="{00000000-0006-0000-0200-000011000000}">
      <text>
        <r>
          <rPr>
            <b/>
            <sz val="9"/>
            <color indexed="81"/>
            <rFont val="ＭＳ Ｐゴシック"/>
            <family val="3"/>
            <charset val="128"/>
          </rPr>
          <t>【ヒント】
貴社が提供している製品・商品・サービスによってお客様はどのような価値を得ているでしょうか。
SDGsの目標との繋がりも考えます。</t>
        </r>
      </text>
    </comment>
    <comment ref="B23" authorId="0" shapeId="0" xr:uid="{00000000-0006-0000-0200-000012000000}">
      <text>
        <r>
          <rPr>
            <b/>
            <sz val="9"/>
            <color indexed="81"/>
            <rFont val="ＭＳ Ｐゴシック"/>
            <family val="3"/>
            <charset val="128"/>
          </rPr>
          <t>【ヒント】
どのような企業から何を仕入れていますか。どれは金額にするとどの程度でしょうか。</t>
        </r>
      </text>
    </comment>
    <comment ref="V24" authorId="0" shapeId="0" xr:uid="{00000000-0006-0000-0200-000013000000}">
      <text>
        <r>
          <rPr>
            <b/>
            <sz val="9"/>
            <color indexed="81"/>
            <rFont val="ＭＳ Ｐゴシック"/>
            <family val="3"/>
            <charset val="128"/>
          </rPr>
          <t>【ヒント】
貴社にとってのエンドユーザーは個人でしょうかそれとも企業でしょうか。また、どの程度の金額を購入しているのでしょうか。
市場規模などもわかれば把握しておきたいところです。</t>
        </r>
      </text>
    </comment>
    <comment ref="G26" authorId="0" shapeId="0" xr:uid="{00000000-0006-0000-0200-000014000000}">
      <text>
        <r>
          <rPr>
            <b/>
            <sz val="9"/>
            <color indexed="81"/>
            <rFont val="ＭＳ Ｐゴシック"/>
            <family val="3"/>
            <charset val="128"/>
          </rPr>
          <t>【ヒント】
どのような企業に何を協力してもらっていますか。どれは金額にするとどの程度でしょうか。</t>
        </r>
      </text>
    </comment>
    <comment ref="Q27" authorId="0" shapeId="0" xr:uid="{00000000-0006-0000-0200-000015000000}">
      <text>
        <r>
          <rPr>
            <b/>
            <sz val="9"/>
            <color indexed="81"/>
            <rFont val="ＭＳ Ｐゴシック"/>
            <family val="3"/>
            <charset val="128"/>
          </rPr>
          <t>【ヒント】
貴社の得意先は企業でしょうかそれとも個人でしょうか。また、何を貴社から購入しているのでしょうか。どの程度購入しているのでしょうか。特定の企業に集中しているのでしょうか、分散しているのでしょうか。</t>
        </r>
      </text>
    </comment>
    <comment ref="B28" authorId="0" shapeId="0" xr:uid="{00000000-0006-0000-0200-000016000000}">
      <text>
        <r>
          <rPr>
            <b/>
            <sz val="9"/>
            <color indexed="81"/>
            <rFont val="ＭＳ Ｐゴシック"/>
            <family val="3"/>
            <charset val="128"/>
          </rPr>
          <t>【ヒント】
なぜその取引先と取引をしているのでしょうか。どのような点が貴社にとって良い点なのでしょうか。
金額でしょうか。品質でしょうか。この会社から仕入れる必要性はどの程度あるのでしょうか。
IT技術・システムによる連携や取引先のSDGsへの取組も考慮している場合は記載するとよいです。</t>
        </r>
      </text>
    </comment>
    <comment ref="V29" authorId="0" shapeId="0" xr:uid="{00000000-0006-0000-0200-000017000000}">
      <text>
        <r>
          <rPr>
            <b/>
            <sz val="9"/>
            <color indexed="81"/>
            <rFont val="ＭＳ Ｐゴシック"/>
            <family val="3"/>
            <charset val="128"/>
          </rPr>
          <t>【ヒント】
エンドユーザーが貴社の（あるいは貴社がかかわっている）製品・商品・サービスを選んでいる理由はどのような理由でしょうか。
IT技術・システムによる連携や取引先のSDGsへの取組も考慮している場合は記載するとよいです。</t>
        </r>
      </text>
    </comment>
    <comment ref="G31" authorId="0" shapeId="0" xr:uid="{00000000-0006-0000-0200-000018000000}">
      <text>
        <r>
          <rPr>
            <b/>
            <sz val="9"/>
            <color indexed="81"/>
            <rFont val="ＭＳ Ｐゴシック"/>
            <family val="3"/>
            <charset val="128"/>
          </rPr>
          <t>【ヒント】
なぜその協力先と取引をしているのでしょうか。どのような点が貴社にとって良い点なのでしょうか。
金額でしょうか。品質でしょうか。この会社に協力してもらう必要性はどの程度あるのでしょうか。
IT技術・システムによる連携や取引先のSDGsへの取組も考慮している場合は記載するとよいです。</t>
        </r>
      </text>
    </comment>
    <comment ref="Q32" authorId="0" shapeId="0" xr:uid="{00000000-0006-0000-0200-000019000000}">
      <text>
        <r>
          <rPr>
            <b/>
            <sz val="9"/>
            <color indexed="81"/>
            <rFont val="ＭＳ Ｐゴシック"/>
            <family val="3"/>
            <charset val="128"/>
          </rPr>
          <t>【ヒント】
なぜその得意先は貴社を選んでくれているのでしょうか。自社からみて、その得意先は自社のどのようなところが良いと思って取引をしてくれているのでしょうか。
金額でしょうか、品質でしょうか、スピードでしょうか。
IT技術・システムによる連携や取引先のSDGsへの取組も考慮している場合は記載するとよいです。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6" authorId="0" shapeId="0" xr:uid="{00000000-0006-0000-0300-000001000000}">
      <text>
        <r>
          <rPr>
            <b/>
            <sz val="9"/>
            <color indexed="81"/>
            <rFont val="ＭＳ Ｐゴシック"/>
            <family val="3"/>
            <charset val="128"/>
          </rPr>
          <t xml:space="preserve">【ヒント】
経営理念だけでなく、経営者の考え方や哲学などを把握することで、どのような考えをもって経営を行っているかを理解します。まずは「経営者」自身について知ることが重要です。
また、経営者が外部の組織や機関などとの繋がりがあり、必要な情報を適宜入手できているかについても確認します。
</t>
        </r>
      </text>
    </comment>
    <comment ref="V6" authorId="0" shapeId="0" xr:uid="{00000000-0006-0000-0300-000002000000}">
      <text>
        <r>
          <rPr>
            <b/>
            <sz val="9"/>
            <color indexed="81"/>
            <rFont val="ＭＳ Ｐゴシック"/>
            <family val="3"/>
            <charset val="128"/>
          </rPr>
          <t>【ヒント】
自社の事業がどのような市場規模であるか、どの程度のシェアを占めているかを確認します。また、その市場が将来的に有望であるかなど、動向を確認します。
また、どの企業を競合として認識しているかを確認することで、製品・商品・サービスなどの比較を行います。</t>
        </r>
      </text>
    </comment>
    <comment ref="V9" authorId="0" shapeId="0" xr:uid="{00000000-0006-0000-0300-000003000000}">
      <text>
        <r>
          <rPr>
            <b/>
            <sz val="9"/>
            <color indexed="81"/>
            <rFont val="ＭＳ Ｐゴシック"/>
            <family val="3"/>
            <charset val="128"/>
          </rPr>
          <t>【ヒント】
「商流・業務フロー」で自社が提供している価値がどのような結果に繋がっているかを確認するところです。
リピート率や取引先企業の推移といった定量的な内容だけでなく、お客様からクレームや改善点に繋がるヒントを得られているかどうかといった点についても確認します。</t>
        </r>
      </text>
    </comment>
    <comment ref="F12" authorId="0" shapeId="0" xr:uid="{00000000-0006-0000-0300-000004000000}">
      <text>
        <r>
          <rPr>
            <b/>
            <sz val="9"/>
            <color indexed="81"/>
            <rFont val="ＭＳ Ｐゴシック"/>
            <family val="3"/>
            <charset val="128"/>
          </rPr>
          <t>【ヒント】
将来に向けた内容を確認するところです。拡大志向なのか、現状維持なのか、将来的にどのようなことを成し遂げたいのかといった将来目標などを確認します。
また、併せて、事業で何を実現したいか明確であるか、そのために具体的な対策を取っているかについて把握します。</t>
        </r>
      </text>
    </comment>
    <comment ref="V12" authorId="0" shapeId="0" xr:uid="{00000000-0006-0000-0300-000005000000}">
      <text>
        <r>
          <rPr>
            <b/>
            <sz val="9"/>
            <color indexed="81"/>
            <rFont val="ＭＳ Ｐゴシック"/>
            <family val="3"/>
            <charset val="128"/>
          </rPr>
          <t>【ヒント】
従業員定着率や勤続年数を把握することで、従業員が長く働くことができる環境にあるかどうか、定着することによって生産性や経営改善が進んでいる企業かどうかを確認します。</t>
        </r>
      </text>
    </comment>
    <comment ref="F15" authorId="0" shapeId="0" xr:uid="{00000000-0006-0000-0300-000006000000}">
      <text>
        <r>
          <rPr>
            <b/>
            <sz val="9"/>
            <color indexed="81"/>
            <rFont val="ＭＳ Ｐゴシック"/>
            <family val="3"/>
            <charset val="128"/>
          </rPr>
          <t>【ヒント】
経営者の年齢にもよりますが、後継者の有無を確認するところです。後継者が決まっているかどうか、後継者であることを後継者が認識しているかどうか、後継者を育成できているかどうかなどを確認します。</t>
        </r>
      </text>
    </comment>
    <comment ref="V15" authorId="0" shapeId="0" xr:uid="{00000000-0006-0000-0300-000007000000}">
      <text>
        <r>
          <rPr>
            <b/>
            <sz val="9"/>
            <color indexed="81"/>
            <rFont val="ＭＳ Ｐゴシック"/>
            <family val="3"/>
            <charset val="128"/>
          </rPr>
          <t>【ヒント】
主にメインバンクとの関係が円滑かどうかを確認し、資金調達に課題を抱えていないかどうかを把握します。
また、金融機関の理解と支援の関係性が事業の発展に関わるため、取引金融機関が自社の事業を理解しているかを把握します。</t>
        </r>
      </text>
    </comment>
    <comment ref="F18" authorId="0" shapeId="0" xr:uid="{00000000-0006-0000-0300-000008000000}">
      <text>
        <r>
          <rPr>
            <b/>
            <sz val="9"/>
            <color indexed="81"/>
            <rFont val="ＭＳ Ｐゴシック"/>
            <family val="3"/>
            <charset val="128"/>
          </rPr>
          <t>【ヒント】
企業の歴史を確認するところです。なぜ創業したのか、現在に至るまでに企業にとって大きなターニングポイントとなった出来事やその出来事に対する対応等を確認し、どのような特性を備えた企業であるかを確認します。</t>
        </r>
      </text>
    </comment>
    <comment ref="V18" authorId="0" shapeId="0" xr:uid="{00000000-0006-0000-0300-000009000000}">
      <text>
        <r>
          <rPr>
            <b/>
            <sz val="9"/>
            <color indexed="81"/>
            <rFont val="ＭＳ Ｐゴシック"/>
            <family val="3"/>
            <charset val="128"/>
          </rPr>
          <t xml:space="preserve">【ヒント】
品質や情報に関する管理体制が組織的に定まっているかどうか、責任者が明確であるかどうか、形骸化しておらず、運用されているかどうかなどを確認し、どの程度組織化されている企業であるかを把握します。
</t>
        </r>
      </text>
    </comment>
    <comment ref="F21" authorId="0" shapeId="0" xr:uid="{00000000-0006-0000-0300-00000A000000}">
      <text>
        <r>
          <rPr>
            <b/>
            <sz val="9"/>
            <color indexed="81"/>
            <rFont val="ＭＳ Ｐゴシック"/>
            <family val="3"/>
            <charset val="128"/>
          </rPr>
          <t>【ヒント】
自社の強みについて確認します。
既に、「商流・業務フロー」について対話を行っている場合は、差別化ポイントや顧客提供価値、顧客から選ばれている理由などと紐づけて考えると整理しやすいです。</t>
        </r>
      </text>
    </comment>
    <comment ref="V21" authorId="0" shapeId="0" xr:uid="{00000000-0006-0000-0300-00000B000000}">
      <text>
        <r>
          <rPr>
            <b/>
            <sz val="9"/>
            <color indexed="81"/>
            <rFont val="ＭＳ Ｐゴシック"/>
            <family val="3"/>
            <charset val="128"/>
          </rPr>
          <t>【ヒント】
組織的に同じ目標を共有し、社内会議などにおいて進捗を確認し状況を把握しながら経営を行っているかどうかを確認します。
社内の上下や横の関係でコミュニケーションが円滑に行われているか、意見のキャッチボールができているかを確認しましょう。</t>
        </r>
      </text>
    </comment>
    <comment ref="F24" authorId="0" shapeId="0" xr:uid="{00000000-0006-0000-0300-00000C000000}">
      <text>
        <r>
          <rPr>
            <b/>
            <sz val="9"/>
            <color indexed="81"/>
            <rFont val="ＭＳ Ｐゴシック"/>
            <family val="3"/>
            <charset val="128"/>
          </rPr>
          <t>【ヒント】
自社の弱みについて確認します。
顧客提供価値に対して、充分な実現を阻んでいるものや業務のボトルネックが何なのかを確認します。
強みを伸ばすための課題と弱みは異なりますので、混同しないようにしてください。</t>
        </r>
      </text>
    </comment>
    <comment ref="V24" authorId="0" shapeId="0" xr:uid="{00000000-0006-0000-0300-00000D000000}">
      <text>
        <r>
          <rPr>
            <b/>
            <sz val="9"/>
            <color indexed="81"/>
            <rFont val="ＭＳ Ｐゴシック"/>
            <family val="3"/>
            <charset val="128"/>
          </rPr>
          <t>【ヒント】
将来に向けた投資が行えているかどうか、また、行うための組織的な体制作りができているかどうかを確認します。新しいことにチャレンジしているかどうかは、企業の成長機会に関係します。さらに、企業の独自性を維持するために知財権などの権利を保有・活用しているかどうかを確認します。</t>
        </r>
      </text>
    </comment>
    <comment ref="F27" authorId="0" shapeId="0" xr:uid="{00000000-0006-0000-0300-00000E000000}">
      <text>
        <r>
          <rPr>
            <b/>
            <sz val="9"/>
            <color indexed="81"/>
            <rFont val="ＭＳ Ｐゴシック"/>
            <family val="3"/>
            <charset val="128"/>
          </rPr>
          <t xml:space="preserve">【ヒント】
生産性向上に向けたＩＴ投資・導入・活用を行っているかどうかについて確認します。ＩＴ化を進めている企業は仕事のルール化や見える化が進んでいるケースが多いです。内部管理体制にもつながるところです。
</t>
        </r>
      </text>
    </comment>
    <comment ref="V27" authorId="0" shapeId="0" xr:uid="{00000000-0006-0000-0300-00000F000000}">
      <text>
        <r>
          <rPr>
            <b/>
            <sz val="9"/>
            <color indexed="81"/>
            <rFont val="ＭＳ Ｐゴシック"/>
            <family val="3"/>
            <charset val="128"/>
          </rPr>
          <t>【ヒント】
より付加価値を高めるため、生産性を向上させるための人材育成ができているかどうかを確認します。社内外の研修やOJT等の育成の仕組みをもち、実施しているかを確認します。
また、教育体制以外にも教え合う風土や人材評価、適性をみた人材配置の状況なども確認します。</t>
        </r>
      </text>
    </comment>
    <comment ref="C31" authorId="0" shapeId="0" xr:uid="{00000000-0006-0000-0300-000010000000}">
      <text>
        <r>
          <rPr>
            <b/>
            <sz val="9"/>
            <color indexed="81"/>
            <rFont val="ＭＳ Ｐゴシック"/>
            <family val="3"/>
            <charset val="128"/>
          </rPr>
          <t>【ヒント】
「財務分析シート」、「商流・業務フロー」、「4つの視点」すべての内容を綜合し、現状を記載します。</t>
        </r>
      </text>
    </comment>
    <comment ref="S31" authorId="0" shapeId="0" xr:uid="{00000000-0006-0000-0300-000011000000}">
      <text>
        <r>
          <rPr>
            <b/>
            <sz val="9"/>
            <color indexed="81"/>
            <rFont val="ＭＳ Ｐゴシック"/>
            <family val="3"/>
            <charset val="128"/>
          </rPr>
          <t>【ヒント】
主に「①経営者」の項目で確認した企業の将来像やなりたい姿を記載します。売上高や利益率といった定量的な目標でも、〇〇企画の認証取得、〇〇支店の開設、品質を高めるといった定性的な目標でも構いません。</t>
        </r>
      </text>
    </comment>
    <comment ref="H36" authorId="0" shapeId="0" xr:uid="{00000000-0006-0000-0300-000012000000}">
      <text>
        <r>
          <rPr>
            <b/>
            <sz val="9"/>
            <color indexed="81"/>
            <rFont val="ＭＳ Ｐゴシック"/>
            <family val="3"/>
            <charset val="128"/>
          </rPr>
          <t>【ヒント】
最も重要な部分です。上段の「現状認識」と「将来目標」のギャップが「課題」です。将来目標に向かって自社がどのようなことに取り組まなければならないかを明らかにします。</t>
        </r>
      </text>
    </comment>
    <comment ref="S36" authorId="0" shapeId="0" xr:uid="{00000000-0006-0000-0300-000013000000}">
      <text>
        <r>
          <rPr>
            <b/>
            <sz val="9"/>
            <color indexed="81"/>
            <rFont val="ＭＳ Ｐゴシック"/>
            <family val="3"/>
            <charset val="128"/>
          </rPr>
          <t>【ヒント】
「課題」に対して、具体的にどのように取り組めば将来目標に近づくのかを記載するところです。今後のアクションプランになります。
経営資源の有効活用の観点から、アクションプランを決める際には優先順を決めることも大切です。</t>
        </r>
      </text>
    </comment>
  </commentList>
</comments>
</file>

<file path=xl/sharedStrings.xml><?xml version="1.0" encoding="utf-8"?>
<sst xmlns="http://schemas.openxmlformats.org/spreadsheetml/2006/main" count="9243" uniqueCount="1956">
  <si>
    <t>項目</t>
    <rPh sb="0" eb="2">
      <t>コウモク</t>
    </rPh>
    <phoneticPr fontId="1"/>
  </si>
  <si>
    <t>②営業利益率</t>
    <rPh sb="1" eb="3">
      <t>エイギョウ</t>
    </rPh>
    <rPh sb="3" eb="5">
      <t>リエキ</t>
    </rPh>
    <rPh sb="5" eb="6">
      <t>リツ</t>
    </rPh>
    <phoneticPr fontId="1"/>
  </si>
  <si>
    <t>③労働生産性</t>
    <rPh sb="1" eb="3">
      <t>ロウドウ</t>
    </rPh>
    <rPh sb="3" eb="6">
      <t>セイサンセイ</t>
    </rPh>
    <phoneticPr fontId="1"/>
  </si>
  <si>
    <t>④EBITDA有利子負債倍率</t>
    <rPh sb="7" eb="8">
      <t>ユウ</t>
    </rPh>
    <rPh sb="8" eb="10">
      <t>リシ</t>
    </rPh>
    <rPh sb="10" eb="12">
      <t>フサイ</t>
    </rPh>
    <rPh sb="12" eb="14">
      <t>バイリツ</t>
    </rPh>
    <phoneticPr fontId="1"/>
  </si>
  <si>
    <t>営業利益</t>
    <rPh sb="0" eb="2">
      <t>エイギョウ</t>
    </rPh>
    <rPh sb="2" eb="4">
      <t>リエキ</t>
    </rPh>
    <phoneticPr fontId="1"/>
  </si>
  <si>
    <t>現金・預金</t>
    <rPh sb="0" eb="2">
      <t>ゲンキン</t>
    </rPh>
    <rPh sb="3" eb="5">
      <t>ヨキン</t>
    </rPh>
    <phoneticPr fontId="1"/>
  </si>
  <si>
    <t>棚卸資産</t>
    <rPh sb="0" eb="2">
      <t>タナオロシ</t>
    </rPh>
    <rPh sb="2" eb="4">
      <t>シサン</t>
    </rPh>
    <phoneticPr fontId="1"/>
  </si>
  <si>
    <t>入力欄</t>
    <rPh sb="0" eb="2">
      <t>ニュウリョク</t>
    </rPh>
    <rPh sb="2" eb="3">
      <t>ラン</t>
    </rPh>
    <phoneticPr fontId="1"/>
  </si>
  <si>
    <t>指標</t>
    <rPh sb="0" eb="2">
      <t>シヒョウ</t>
    </rPh>
    <phoneticPr fontId="1"/>
  </si>
  <si>
    <t>算出結果</t>
    <rPh sb="0" eb="2">
      <t>サンシュツ</t>
    </rPh>
    <rPh sb="2" eb="4">
      <t>ケッカ</t>
    </rPh>
    <phoneticPr fontId="1"/>
  </si>
  <si>
    <t>■基本情報</t>
    <rPh sb="1" eb="3">
      <t>キホン</t>
    </rPh>
    <rPh sb="3" eb="5">
      <t>ジョウホウ</t>
    </rPh>
    <phoneticPr fontId="1"/>
  </si>
  <si>
    <t>商号</t>
    <rPh sb="0" eb="2">
      <t>ショウゴウ</t>
    </rPh>
    <phoneticPr fontId="1"/>
  </si>
  <si>
    <t>所在地</t>
    <rPh sb="0" eb="3">
      <t>ショザイチ</t>
    </rPh>
    <phoneticPr fontId="1"/>
  </si>
  <si>
    <t>代表者名</t>
    <rPh sb="0" eb="3">
      <t>ダイヒョウシャ</t>
    </rPh>
    <rPh sb="3" eb="4">
      <t>メイ</t>
    </rPh>
    <phoneticPr fontId="1"/>
  </si>
  <si>
    <t>点数</t>
    <rPh sb="0" eb="2">
      <t>テンスウ</t>
    </rPh>
    <phoneticPr fontId="1"/>
  </si>
  <si>
    <t>標準偏差</t>
    <rPh sb="0" eb="2">
      <t>ヒョウジュン</t>
    </rPh>
    <rPh sb="2" eb="4">
      <t>ヘンサ</t>
    </rPh>
    <phoneticPr fontId="6"/>
  </si>
  <si>
    <t>純資産合計</t>
    <rPh sb="0" eb="3">
      <t>ジュンシサン</t>
    </rPh>
    <rPh sb="3" eb="5">
      <t>ゴウケイ</t>
    </rPh>
    <phoneticPr fontId="1"/>
  </si>
  <si>
    <t>負債合計</t>
    <rPh sb="0" eb="2">
      <t>フサイ</t>
    </rPh>
    <rPh sb="2" eb="4">
      <t>ゴウケイ</t>
    </rPh>
    <phoneticPr fontId="1"/>
  </si>
  <si>
    <t>買掛金</t>
    <rPh sb="0" eb="3">
      <t>カイカケキン</t>
    </rPh>
    <phoneticPr fontId="1"/>
  </si>
  <si>
    <t>前期売上高</t>
    <rPh sb="0" eb="2">
      <t>ゼンキ</t>
    </rPh>
    <rPh sb="2" eb="4">
      <t>ウリアゲ</t>
    </rPh>
    <rPh sb="4" eb="5">
      <t>ダカ</t>
    </rPh>
    <phoneticPr fontId="1"/>
  </si>
  <si>
    <t>貴社点数</t>
    <rPh sb="0" eb="2">
      <t>キシャ</t>
    </rPh>
    <rPh sb="2" eb="4">
      <t>テンスウ</t>
    </rPh>
    <phoneticPr fontId="1"/>
  </si>
  <si>
    <t>売上高</t>
    <rPh sb="0" eb="2">
      <t>ウリアゲ</t>
    </rPh>
    <rPh sb="2" eb="3">
      <t>ダカ</t>
    </rPh>
    <phoneticPr fontId="1"/>
  </si>
  <si>
    <t>従業員数</t>
    <rPh sb="0" eb="3">
      <t>ジュウギョウイン</t>
    </rPh>
    <rPh sb="3" eb="4">
      <t>スウ</t>
    </rPh>
    <phoneticPr fontId="1"/>
  </si>
  <si>
    <t>■財務分析用入力情報</t>
    <rPh sb="1" eb="3">
      <t>ザイム</t>
    </rPh>
    <rPh sb="3" eb="5">
      <t>ブンセキ</t>
    </rPh>
    <rPh sb="5" eb="6">
      <t>ヨウ</t>
    </rPh>
    <rPh sb="6" eb="8">
      <t>ニュウリョク</t>
    </rPh>
    <rPh sb="8" eb="10">
      <t>ジョウホウ</t>
    </rPh>
    <phoneticPr fontId="1"/>
  </si>
  <si>
    <t>■基本入力情報</t>
    <rPh sb="1" eb="3">
      <t>キホン</t>
    </rPh>
    <rPh sb="3" eb="5">
      <t>ニュウリョク</t>
    </rPh>
    <rPh sb="5" eb="7">
      <t>ジョウホウ</t>
    </rPh>
    <phoneticPr fontId="1"/>
  </si>
  <si>
    <t>以下項目の黄色い網掛け部分について入力してください。</t>
    <rPh sb="0" eb="2">
      <t>イカ</t>
    </rPh>
    <rPh sb="2" eb="4">
      <t>コウモク</t>
    </rPh>
    <rPh sb="5" eb="7">
      <t>キイロ</t>
    </rPh>
    <rPh sb="8" eb="10">
      <t>アミカ</t>
    </rPh>
    <rPh sb="11" eb="13">
      <t>ブブン</t>
    </rPh>
    <rPh sb="17" eb="19">
      <t>ニュウリョク</t>
    </rPh>
    <phoneticPr fontId="1"/>
  </si>
  <si>
    <t>収益性</t>
    <rPh sb="0" eb="3">
      <t>シュウエキセイ</t>
    </rPh>
    <phoneticPr fontId="1"/>
  </si>
  <si>
    <t>生産性</t>
    <rPh sb="0" eb="3">
      <t>セイサンセイ</t>
    </rPh>
    <phoneticPr fontId="1"/>
  </si>
  <si>
    <t>安全性</t>
    <rPh sb="0" eb="3">
      <t>アンゼンセイ</t>
    </rPh>
    <phoneticPr fontId="1"/>
  </si>
  <si>
    <t>効率性</t>
    <rPh sb="0" eb="3">
      <t>コウリツセイ</t>
    </rPh>
    <phoneticPr fontId="1"/>
  </si>
  <si>
    <t>分類</t>
    <rPh sb="0" eb="2">
      <t>ブンルイ</t>
    </rPh>
    <phoneticPr fontId="1"/>
  </si>
  <si>
    <t>■算出結果</t>
    <rPh sb="1" eb="3">
      <t>サンシュツ</t>
    </rPh>
    <rPh sb="3" eb="5">
      <t>ケッカ</t>
    </rPh>
    <phoneticPr fontId="1"/>
  </si>
  <si>
    <t>■算出指標</t>
    <rPh sb="1" eb="3">
      <t>サンシュツ</t>
    </rPh>
    <rPh sb="3" eb="5">
      <t>シヒョウ</t>
    </rPh>
    <phoneticPr fontId="1"/>
  </si>
  <si>
    <t>算出式</t>
    <rPh sb="0" eb="2">
      <t>サンシュツ</t>
    </rPh>
    <rPh sb="2" eb="3">
      <t>シキ</t>
    </rPh>
    <phoneticPr fontId="1"/>
  </si>
  <si>
    <t>単位</t>
    <rPh sb="0" eb="2">
      <t>タンイ</t>
    </rPh>
    <phoneticPr fontId="1"/>
  </si>
  <si>
    <t>％</t>
    <phoneticPr fontId="1"/>
  </si>
  <si>
    <t>千円</t>
    <rPh sb="0" eb="2">
      <t>センエン</t>
    </rPh>
    <phoneticPr fontId="1"/>
  </si>
  <si>
    <t>倍</t>
    <rPh sb="0" eb="1">
      <t>バイ</t>
    </rPh>
    <phoneticPr fontId="1"/>
  </si>
  <si>
    <t>ヶ月</t>
    <rPh sb="1" eb="2">
      <t>ゲツ</t>
    </rPh>
    <phoneticPr fontId="1"/>
  </si>
  <si>
    <t>①売上増加率</t>
    <rPh sb="1" eb="3">
      <t>ウリアゲ</t>
    </rPh>
    <rPh sb="3" eb="5">
      <t>ゾウカ</t>
    </rPh>
    <rPh sb="5" eb="6">
      <t>リツ</t>
    </rPh>
    <phoneticPr fontId="1"/>
  </si>
  <si>
    <t>株式会社○○</t>
    <rPh sb="0" eb="4">
      <t>カブシキガイシャ</t>
    </rPh>
    <phoneticPr fontId="1"/>
  </si>
  <si>
    <t>東京都○○</t>
    <rPh sb="0" eb="3">
      <t>トウキョウト</t>
    </rPh>
    <phoneticPr fontId="1"/>
  </si>
  <si>
    <t>売上持続性</t>
    <rPh sb="0" eb="2">
      <t>ウリアゲ</t>
    </rPh>
    <rPh sb="2" eb="4">
      <t>ジゾク</t>
    </rPh>
    <rPh sb="4" eb="5">
      <t>セイ</t>
    </rPh>
    <phoneticPr fontId="1"/>
  </si>
  <si>
    <t>健全性</t>
    <rPh sb="0" eb="3">
      <t>ケンゼンセイ</t>
    </rPh>
    <phoneticPr fontId="1"/>
  </si>
  <si>
    <t>⑤営業運転資本回転期間</t>
    <rPh sb="1" eb="3">
      <t>エイギョウ</t>
    </rPh>
    <rPh sb="3" eb="5">
      <t>ウンテン</t>
    </rPh>
    <rPh sb="5" eb="7">
      <t>シホン</t>
    </rPh>
    <rPh sb="7" eb="9">
      <t>カイテン</t>
    </rPh>
    <rPh sb="9" eb="11">
      <t>キカン</t>
    </rPh>
    <phoneticPr fontId="1"/>
  </si>
  <si>
    <t>⑥自己資本比率</t>
    <rPh sb="1" eb="3">
      <t>ジコ</t>
    </rPh>
    <rPh sb="3" eb="5">
      <t>シホン</t>
    </rPh>
    <rPh sb="5" eb="7">
      <t>ヒリツ</t>
    </rPh>
    <phoneticPr fontId="1"/>
  </si>
  <si>
    <t>⑥自己資本比率</t>
    <phoneticPr fontId="1"/>
  </si>
  <si>
    <t>⑤営業運転資本回転期間</t>
    <phoneticPr fontId="1"/>
  </si>
  <si>
    <t>■財務指標(最新期）</t>
    <rPh sb="1" eb="3">
      <t>ザイム</t>
    </rPh>
    <rPh sb="3" eb="5">
      <t>シヒョウ</t>
    </rPh>
    <rPh sb="6" eb="8">
      <t>サイシン</t>
    </rPh>
    <rPh sb="8" eb="9">
      <t>キ</t>
    </rPh>
    <phoneticPr fontId="1"/>
  </si>
  <si>
    <t>■財務指標（過去2期）</t>
    <rPh sb="1" eb="3">
      <t>ザイム</t>
    </rPh>
    <rPh sb="3" eb="5">
      <t>シヒョウ</t>
    </rPh>
    <rPh sb="6" eb="8">
      <t>カコ</t>
    </rPh>
    <rPh sb="9" eb="10">
      <t>キ</t>
    </rPh>
    <phoneticPr fontId="1"/>
  </si>
  <si>
    <t>決算年月</t>
    <rPh sb="0" eb="2">
      <t>ケッサン</t>
    </rPh>
    <rPh sb="2" eb="4">
      <t>ネンゲツ</t>
    </rPh>
    <phoneticPr fontId="1"/>
  </si>
  <si>
    <t>最新決算期</t>
    <rPh sb="0" eb="2">
      <t>サイシン</t>
    </rPh>
    <rPh sb="2" eb="4">
      <t>ケッサン</t>
    </rPh>
    <rPh sb="4" eb="5">
      <t>キ</t>
    </rPh>
    <phoneticPr fontId="1"/>
  </si>
  <si>
    <t>前期決算期</t>
    <rPh sb="0" eb="2">
      <t>ゼンキ</t>
    </rPh>
    <rPh sb="2" eb="4">
      <t>ケッサン</t>
    </rPh>
    <rPh sb="4" eb="5">
      <t>キ</t>
    </rPh>
    <phoneticPr fontId="1"/>
  </si>
  <si>
    <t>前々期決算期</t>
    <rPh sb="0" eb="2">
      <t>ゼンゼン</t>
    </rPh>
    <rPh sb="2" eb="3">
      <t>キ</t>
    </rPh>
    <rPh sb="3" eb="5">
      <t>ケッサン</t>
    </rPh>
    <rPh sb="5" eb="6">
      <t>キ</t>
    </rPh>
    <phoneticPr fontId="1"/>
  </si>
  <si>
    <t>※総合評価点のランクはA：24点以上、B：18点以上24点未満、C：12点以上18点未満、D：12点未満</t>
    <phoneticPr fontId="1"/>
  </si>
  <si>
    <t>商号</t>
    <rPh sb="0" eb="2">
      <t>ショウゴウ</t>
    </rPh>
    <phoneticPr fontId="16"/>
  </si>
  <si>
    <t>売上高</t>
    <rPh sb="0" eb="2">
      <t>ウリアゲ</t>
    </rPh>
    <rPh sb="2" eb="3">
      <t>ダカ</t>
    </rPh>
    <phoneticPr fontId="16"/>
  </si>
  <si>
    <t>営業利益</t>
    <rPh sb="0" eb="2">
      <t>エイギョウ</t>
    </rPh>
    <rPh sb="2" eb="4">
      <t>リエキ</t>
    </rPh>
    <phoneticPr fontId="16"/>
  </si>
  <si>
    <t>従業員数</t>
    <rPh sb="0" eb="3">
      <t>ジュウギョウイン</t>
    </rPh>
    <rPh sb="3" eb="4">
      <t>スウ</t>
    </rPh>
    <phoneticPr fontId="16"/>
  </si>
  <si>
    <t>＜製品製造、サービス提供における業務フローと差別化ポイント＞</t>
    <rPh sb="1" eb="3">
      <t>セイヒン</t>
    </rPh>
    <rPh sb="3" eb="5">
      <t>セイゾウ</t>
    </rPh>
    <rPh sb="10" eb="12">
      <t>テイキョウ</t>
    </rPh>
    <rPh sb="16" eb="18">
      <t>ギョウム</t>
    </rPh>
    <rPh sb="22" eb="25">
      <t>サベツカ</t>
    </rPh>
    <phoneticPr fontId="1"/>
  </si>
  <si>
    <t>業務①</t>
    <rPh sb="0" eb="2">
      <t>ギョウム</t>
    </rPh>
    <phoneticPr fontId="16"/>
  </si>
  <si>
    <t>業務②</t>
    <rPh sb="0" eb="2">
      <t>ギョウム</t>
    </rPh>
    <phoneticPr fontId="16"/>
  </si>
  <si>
    <t>業務③</t>
    <rPh sb="0" eb="2">
      <t>ギョウム</t>
    </rPh>
    <phoneticPr fontId="16"/>
  </si>
  <si>
    <t>業務④</t>
    <rPh sb="0" eb="2">
      <t>ギョウム</t>
    </rPh>
    <phoneticPr fontId="16"/>
  </si>
  <si>
    <t>業務⑤</t>
    <rPh sb="0" eb="2">
      <t>ギョウム</t>
    </rPh>
    <phoneticPr fontId="16"/>
  </si>
  <si>
    <t>提供内容／顧客提供価値</t>
    <rPh sb="0" eb="2">
      <t>テイキョウ</t>
    </rPh>
    <rPh sb="2" eb="4">
      <t>ナイヨウ</t>
    </rPh>
    <rPh sb="5" eb="7">
      <t>コキャク</t>
    </rPh>
    <rPh sb="7" eb="9">
      <t>テイキョウ</t>
    </rPh>
    <rPh sb="9" eb="11">
      <t>カチ</t>
    </rPh>
    <phoneticPr fontId="16"/>
  </si>
  <si>
    <t>■実施内容</t>
    <rPh sb="1" eb="3">
      <t>ジッシ</t>
    </rPh>
    <rPh sb="3" eb="5">
      <t>ナイヨウ</t>
    </rPh>
    <phoneticPr fontId="16"/>
  </si>
  <si>
    <t>■製品・商品・サービスの内容</t>
    <rPh sb="1" eb="3">
      <t>セイヒン</t>
    </rPh>
    <rPh sb="4" eb="6">
      <t>ショウヒン</t>
    </rPh>
    <rPh sb="12" eb="14">
      <t>ナイヨウ</t>
    </rPh>
    <phoneticPr fontId="16"/>
  </si>
  <si>
    <t>⇒</t>
    <phoneticPr fontId="16"/>
  </si>
  <si>
    <t>■差別化ポイント</t>
    <rPh sb="1" eb="4">
      <t>サベツカ</t>
    </rPh>
    <phoneticPr fontId="16"/>
  </si>
  <si>
    <t>■どのような価値を提供しているか</t>
    <rPh sb="6" eb="8">
      <t>カチ</t>
    </rPh>
    <rPh sb="9" eb="11">
      <t>テイキョウ</t>
    </rPh>
    <phoneticPr fontId="16"/>
  </si>
  <si>
    <t>＜商流把握＞</t>
    <rPh sb="1" eb="3">
      <t>ショウリュウ</t>
    </rPh>
    <rPh sb="3" eb="5">
      <t>ハアク</t>
    </rPh>
    <phoneticPr fontId="1"/>
  </si>
  <si>
    <t>仕入先</t>
    <rPh sb="0" eb="3">
      <t>シイレサキ</t>
    </rPh>
    <phoneticPr fontId="16"/>
  </si>
  <si>
    <t>当社</t>
    <rPh sb="0" eb="2">
      <t>トウシャ</t>
    </rPh>
    <phoneticPr fontId="16"/>
  </si>
  <si>
    <t>エンドユーザー</t>
    <phoneticPr fontId="16"/>
  </si>
  <si>
    <t>■社名・取引金額・内容等</t>
    <rPh sb="1" eb="3">
      <t>シャメイ</t>
    </rPh>
    <rPh sb="4" eb="6">
      <t>トリヒキ</t>
    </rPh>
    <rPh sb="6" eb="8">
      <t>キンガク</t>
    </rPh>
    <rPh sb="9" eb="11">
      <t>ナイヨウ</t>
    </rPh>
    <rPh sb="11" eb="12">
      <t>ナド</t>
    </rPh>
    <phoneticPr fontId="16"/>
  </si>
  <si>
    <t>■属性（消費者・企業等）</t>
    <rPh sb="1" eb="3">
      <t>ゾクセイ</t>
    </rPh>
    <rPh sb="4" eb="7">
      <t>ショウヒシャ</t>
    </rPh>
    <rPh sb="8" eb="11">
      <t>キギョウナド</t>
    </rPh>
    <phoneticPr fontId="16"/>
  </si>
  <si>
    <t>※社名・取引金額・内容等</t>
    <rPh sb="1" eb="3">
      <t>シャメイ</t>
    </rPh>
    <rPh sb="4" eb="6">
      <t>トリヒキ</t>
    </rPh>
    <rPh sb="6" eb="8">
      <t>キンガク</t>
    </rPh>
    <rPh sb="9" eb="11">
      <t>ナイヨウ</t>
    </rPh>
    <rPh sb="11" eb="12">
      <t>ナド</t>
    </rPh>
    <phoneticPr fontId="16"/>
  </si>
  <si>
    <t>協力先</t>
    <rPh sb="0" eb="2">
      <t>キョウリョク</t>
    </rPh>
    <rPh sb="2" eb="3">
      <t>サキ</t>
    </rPh>
    <phoneticPr fontId="16"/>
  </si>
  <si>
    <t>得意先</t>
    <rPh sb="0" eb="3">
      <t>トクイサキ</t>
    </rPh>
    <phoneticPr fontId="16"/>
  </si>
  <si>
    <t>■選定理由</t>
    <rPh sb="1" eb="3">
      <t>センテイ</t>
    </rPh>
    <rPh sb="3" eb="5">
      <t>リユウ</t>
    </rPh>
    <phoneticPr fontId="16"/>
  </si>
  <si>
    <t>■選ばれている理由</t>
    <rPh sb="1" eb="2">
      <t>エラ</t>
    </rPh>
    <rPh sb="7" eb="9">
      <t>リユウ</t>
    </rPh>
    <phoneticPr fontId="16"/>
  </si>
  <si>
    <t>①経営者</t>
    <rPh sb="1" eb="3">
      <t>ケイエイ</t>
    </rPh>
    <rPh sb="3" eb="4">
      <t>シャ</t>
    </rPh>
    <phoneticPr fontId="16"/>
  </si>
  <si>
    <t>経営理念・ビジョン</t>
    <rPh sb="0" eb="2">
      <t>ケイエイ</t>
    </rPh>
    <rPh sb="2" eb="4">
      <t>リネン</t>
    </rPh>
    <phoneticPr fontId="16"/>
  </si>
  <si>
    <t>③企業を取り巻く環境・関係者</t>
    <rPh sb="1" eb="3">
      <t>キギョウ</t>
    </rPh>
    <rPh sb="4" eb="5">
      <t>ト</t>
    </rPh>
    <rPh sb="6" eb="7">
      <t>マ</t>
    </rPh>
    <rPh sb="8" eb="10">
      <t>カンキョウ</t>
    </rPh>
    <rPh sb="11" eb="14">
      <t>カンケイシャ</t>
    </rPh>
    <phoneticPr fontId="16"/>
  </si>
  <si>
    <t>経営哲学・考え・方針等</t>
    <rPh sb="0" eb="2">
      <t>ケイエイ</t>
    </rPh>
    <rPh sb="2" eb="4">
      <t>テツガク</t>
    </rPh>
    <rPh sb="5" eb="6">
      <t>カンガ</t>
    </rPh>
    <rPh sb="8" eb="10">
      <t>ホウシン</t>
    </rPh>
    <rPh sb="10" eb="11">
      <t>ナド</t>
    </rPh>
    <phoneticPr fontId="16"/>
  </si>
  <si>
    <t>競合他社との比較</t>
    <rPh sb="0" eb="2">
      <t>キョウゴウ</t>
    </rPh>
    <rPh sb="2" eb="4">
      <t>タシャ</t>
    </rPh>
    <rPh sb="6" eb="8">
      <t>ヒカク</t>
    </rPh>
    <phoneticPr fontId="16"/>
  </si>
  <si>
    <t>顧客リピート率・新規開拓率</t>
    <rPh sb="0" eb="2">
      <t>コキャク</t>
    </rPh>
    <rPh sb="6" eb="7">
      <t>リツ</t>
    </rPh>
    <rPh sb="8" eb="10">
      <t>シンキ</t>
    </rPh>
    <rPh sb="10" eb="12">
      <t>カイタク</t>
    </rPh>
    <rPh sb="12" eb="13">
      <t>リツ</t>
    </rPh>
    <phoneticPr fontId="16"/>
  </si>
  <si>
    <t>経営意欲</t>
    <rPh sb="0" eb="2">
      <t>ケイエイ</t>
    </rPh>
    <rPh sb="2" eb="4">
      <t>イヨク</t>
    </rPh>
    <phoneticPr fontId="16"/>
  </si>
  <si>
    <t>従業員定着率</t>
    <rPh sb="0" eb="3">
      <t>ジュウギョウイン</t>
    </rPh>
    <rPh sb="3" eb="6">
      <t>テイチャクリツ</t>
    </rPh>
    <phoneticPr fontId="16"/>
  </si>
  <si>
    <t>※成長志向・現状維持など</t>
    <rPh sb="1" eb="3">
      <t>セイチョウ</t>
    </rPh>
    <rPh sb="3" eb="5">
      <t>シコウ</t>
    </rPh>
    <rPh sb="6" eb="8">
      <t>ゲンジョウ</t>
    </rPh>
    <rPh sb="8" eb="10">
      <t>イジ</t>
    </rPh>
    <phoneticPr fontId="16"/>
  </si>
  <si>
    <t>勤続年数・平均給与</t>
    <rPh sb="0" eb="2">
      <t>キンゾク</t>
    </rPh>
    <rPh sb="2" eb="4">
      <t>ネンスウ</t>
    </rPh>
    <rPh sb="5" eb="7">
      <t>ヘイキン</t>
    </rPh>
    <rPh sb="7" eb="9">
      <t>キュウヨ</t>
    </rPh>
    <phoneticPr fontId="16"/>
  </si>
  <si>
    <t>後継者の有無</t>
    <rPh sb="0" eb="3">
      <t>コウケイシャ</t>
    </rPh>
    <rPh sb="4" eb="6">
      <t>ウム</t>
    </rPh>
    <phoneticPr fontId="16"/>
  </si>
  <si>
    <t>取引金融機関数・推移</t>
    <rPh sb="0" eb="2">
      <t>トリヒキ</t>
    </rPh>
    <rPh sb="2" eb="4">
      <t>キンユウ</t>
    </rPh>
    <rPh sb="4" eb="6">
      <t>キカン</t>
    </rPh>
    <rPh sb="6" eb="7">
      <t>スウ</t>
    </rPh>
    <rPh sb="8" eb="10">
      <t>スイイ</t>
    </rPh>
    <phoneticPr fontId="16"/>
  </si>
  <si>
    <t>後継者の育成状況</t>
    <phoneticPr fontId="16"/>
  </si>
  <si>
    <t>メインバンクとの関係</t>
    <rPh sb="8" eb="10">
      <t>カンケイ</t>
    </rPh>
    <phoneticPr fontId="16"/>
  </si>
  <si>
    <t>承継のタイミング・関係</t>
    <phoneticPr fontId="16"/>
  </si>
  <si>
    <t>②事業</t>
    <rPh sb="1" eb="3">
      <t>ジギョウ</t>
    </rPh>
    <phoneticPr fontId="16"/>
  </si>
  <si>
    <t>企業及び事業沿革</t>
    <rPh sb="0" eb="2">
      <t>キギョウ</t>
    </rPh>
    <rPh sb="2" eb="3">
      <t>オヨ</t>
    </rPh>
    <rPh sb="4" eb="6">
      <t>ジギョウ</t>
    </rPh>
    <rPh sb="6" eb="8">
      <t>エンカク</t>
    </rPh>
    <phoneticPr fontId="16"/>
  </si>
  <si>
    <t>④内部管理体制</t>
    <rPh sb="1" eb="3">
      <t>ナイブ</t>
    </rPh>
    <rPh sb="3" eb="5">
      <t>カンリ</t>
    </rPh>
    <rPh sb="5" eb="7">
      <t>タイセイ</t>
    </rPh>
    <phoneticPr fontId="16"/>
  </si>
  <si>
    <t>組織体制</t>
    <rPh sb="0" eb="2">
      <t>ソシキ</t>
    </rPh>
    <rPh sb="2" eb="4">
      <t>タイセイ</t>
    </rPh>
    <phoneticPr fontId="16"/>
  </si>
  <si>
    <t>※ターニングポイントの把握</t>
    <rPh sb="11" eb="13">
      <t>ハアク</t>
    </rPh>
    <phoneticPr fontId="16"/>
  </si>
  <si>
    <t>品質管理・情報管理体制</t>
    <rPh sb="0" eb="2">
      <t>ヒンシツ</t>
    </rPh>
    <rPh sb="2" eb="4">
      <t>カンリ</t>
    </rPh>
    <rPh sb="5" eb="7">
      <t>ジョウホウ</t>
    </rPh>
    <rPh sb="7" eb="9">
      <t>カンリ</t>
    </rPh>
    <rPh sb="9" eb="11">
      <t>タイセイ</t>
    </rPh>
    <phoneticPr fontId="16"/>
  </si>
  <si>
    <t>強み</t>
    <rPh sb="0" eb="1">
      <t>ツヨ</t>
    </rPh>
    <phoneticPr fontId="16"/>
  </si>
  <si>
    <t>事業計画・経営計画の有無</t>
    <rPh sb="0" eb="2">
      <t>ジギョウ</t>
    </rPh>
    <rPh sb="2" eb="4">
      <t>ケイカク</t>
    </rPh>
    <rPh sb="5" eb="7">
      <t>ケイエイ</t>
    </rPh>
    <rPh sb="7" eb="9">
      <t>ケイカク</t>
    </rPh>
    <rPh sb="10" eb="12">
      <t>ウム</t>
    </rPh>
    <phoneticPr fontId="16"/>
  </si>
  <si>
    <t>従業員との共有状況</t>
    <rPh sb="0" eb="3">
      <t>ジュウギョウイン</t>
    </rPh>
    <rPh sb="5" eb="7">
      <t>キョウユウ</t>
    </rPh>
    <rPh sb="7" eb="9">
      <t>ジョウキョウ</t>
    </rPh>
    <phoneticPr fontId="16"/>
  </si>
  <si>
    <t>社内会議の実施状況</t>
    <phoneticPr fontId="16"/>
  </si>
  <si>
    <t>弱み</t>
    <rPh sb="0" eb="1">
      <t>ヨワ</t>
    </rPh>
    <phoneticPr fontId="16"/>
  </si>
  <si>
    <t>人材育成の取り組み状況</t>
    <rPh sb="0" eb="2">
      <t>ジンザイ</t>
    </rPh>
    <rPh sb="2" eb="4">
      <t>イクセイ</t>
    </rPh>
    <rPh sb="5" eb="6">
      <t>ト</t>
    </rPh>
    <rPh sb="7" eb="8">
      <t>ク</t>
    </rPh>
    <rPh sb="9" eb="11">
      <t>ジョウキョウ</t>
    </rPh>
    <phoneticPr fontId="16"/>
  </si>
  <si>
    <t>人材育成の仕組み</t>
    <rPh sb="0" eb="2">
      <t>ジンザイ</t>
    </rPh>
    <rPh sb="2" eb="4">
      <t>イクセイ</t>
    </rPh>
    <rPh sb="5" eb="7">
      <t>シク</t>
    </rPh>
    <phoneticPr fontId="16"/>
  </si>
  <si>
    <t>　　　　　現状と目標のギャップ</t>
    <rPh sb="5" eb="7">
      <t>ゲンジョウ</t>
    </rPh>
    <rPh sb="8" eb="10">
      <t>モクヒョウ</t>
    </rPh>
    <phoneticPr fontId="16"/>
  </si>
  <si>
    <t>課題</t>
    <rPh sb="0" eb="2">
      <t>カダイ</t>
    </rPh>
    <phoneticPr fontId="16"/>
  </si>
  <si>
    <t>総合評価点</t>
    <rPh sb="0" eb="2">
      <t>ソウゴウ</t>
    </rPh>
    <rPh sb="2" eb="5">
      <t>ヒョウカテン</t>
    </rPh>
    <phoneticPr fontId="1"/>
  </si>
  <si>
    <t>売掛金　　</t>
    <rPh sb="0" eb="2">
      <t>ウリカケ</t>
    </rPh>
    <rPh sb="2" eb="3">
      <t>キン</t>
    </rPh>
    <phoneticPr fontId="1"/>
  </si>
  <si>
    <t>対応策</t>
    <rPh sb="0" eb="3">
      <t>タイオウサク</t>
    </rPh>
    <phoneticPr fontId="16"/>
  </si>
  <si>
    <t>将来目標</t>
    <rPh sb="0" eb="2">
      <t>ショウライ</t>
    </rPh>
    <rPh sb="2" eb="4">
      <t>モクヒョウ</t>
    </rPh>
    <phoneticPr fontId="16"/>
  </si>
  <si>
    <t>現状認識</t>
    <rPh sb="0" eb="2">
      <t>ゲンジョウ</t>
    </rPh>
    <rPh sb="2" eb="4">
      <t>ニンシキ</t>
    </rPh>
    <phoneticPr fontId="16"/>
  </si>
  <si>
    <t>研究開発・商品開発の体制</t>
    <rPh sb="0" eb="2">
      <t>ケンキュウ</t>
    </rPh>
    <rPh sb="2" eb="4">
      <t>カイハツ</t>
    </rPh>
    <rPh sb="5" eb="7">
      <t>ショウヒン</t>
    </rPh>
    <rPh sb="7" eb="9">
      <t>カイハツ</t>
    </rPh>
    <rPh sb="10" eb="12">
      <t>タイセイ</t>
    </rPh>
    <phoneticPr fontId="16"/>
  </si>
  <si>
    <t>知的財産権の保有・活用状況</t>
    <rPh sb="0" eb="2">
      <t>チテキ</t>
    </rPh>
    <rPh sb="2" eb="5">
      <t>ザイサンケン</t>
    </rPh>
    <rPh sb="6" eb="8">
      <t>ホユウ</t>
    </rPh>
    <rPh sb="9" eb="11">
      <t>カツヨウ</t>
    </rPh>
    <rPh sb="11" eb="13">
      <t>ジョウキョウ</t>
    </rPh>
    <phoneticPr fontId="16"/>
  </si>
  <si>
    <t>1時間当たり付加価値（生産性）</t>
    <rPh sb="1" eb="3">
      <t>ジカン</t>
    </rPh>
    <rPh sb="3" eb="4">
      <t>ア</t>
    </rPh>
    <rPh sb="6" eb="8">
      <t>フカ</t>
    </rPh>
    <rPh sb="8" eb="10">
      <t>カチ</t>
    </rPh>
    <rPh sb="11" eb="14">
      <t>セイサンセイ</t>
    </rPh>
    <phoneticPr fontId="16"/>
  </si>
  <si>
    <t>向上に向けた取り組み</t>
    <rPh sb="0" eb="2">
      <t>コウジョウ</t>
    </rPh>
    <rPh sb="3" eb="4">
      <t>ム</t>
    </rPh>
    <rPh sb="6" eb="7">
      <t>ト</t>
    </rPh>
    <rPh sb="8" eb="9">
      <t>ク</t>
    </rPh>
    <phoneticPr fontId="16"/>
  </si>
  <si>
    <t>技術力・販売力等</t>
    <phoneticPr fontId="16"/>
  </si>
  <si>
    <t>ITに関する投資、活用の状況</t>
    <rPh sb="3" eb="4">
      <t>カン</t>
    </rPh>
    <rPh sb="6" eb="8">
      <t>トウシ</t>
    </rPh>
    <rPh sb="9" eb="11">
      <t>カツヨウ</t>
    </rPh>
    <rPh sb="12" eb="14">
      <t>ジョウキョウ</t>
    </rPh>
    <phoneticPr fontId="16"/>
  </si>
  <si>
    <t>市場動向・規模・シェアの把握</t>
    <rPh sb="0" eb="2">
      <t>シジョウ</t>
    </rPh>
    <rPh sb="2" eb="4">
      <t>ドウコウ</t>
    </rPh>
    <rPh sb="5" eb="7">
      <t>キボ</t>
    </rPh>
    <rPh sb="12" eb="14">
      <t>ハアク</t>
    </rPh>
    <phoneticPr fontId="16"/>
  </si>
  <si>
    <t>主な取引先企業の推移</t>
    <rPh sb="0" eb="1">
      <t>オモ</t>
    </rPh>
    <rPh sb="2" eb="4">
      <t>トリヒキ</t>
    </rPh>
    <rPh sb="4" eb="5">
      <t>サキ</t>
    </rPh>
    <rPh sb="5" eb="7">
      <t>キギョウ</t>
    </rPh>
    <rPh sb="8" eb="10">
      <t>スイイ</t>
    </rPh>
    <phoneticPr fontId="16"/>
  </si>
  <si>
    <t>顧客からのフィードバックの有無</t>
    <rPh sb="0" eb="2">
      <t>コキャク</t>
    </rPh>
    <rPh sb="13" eb="15">
      <t>ウム</t>
    </rPh>
    <phoneticPr fontId="16"/>
  </si>
  <si>
    <t>事業規模</t>
    <rPh sb="0" eb="2">
      <t>ジギョウ</t>
    </rPh>
    <rPh sb="2" eb="4">
      <t>キボ</t>
    </rPh>
    <phoneticPr fontId="1"/>
  </si>
  <si>
    <t>業種基準値</t>
    <rPh sb="0" eb="2">
      <t>ギョウシュ</t>
    </rPh>
    <rPh sb="2" eb="4">
      <t>キジュン</t>
    </rPh>
    <rPh sb="4" eb="5">
      <t>アタイ</t>
    </rPh>
    <phoneticPr fontId="1"/>
  </si>
  <si>
    <t>事業規模</t>
    <rPh sb="0" eb="2">
      <t>ジギョウ</t>
    </rPh>
    <rPh sb="2" eb="4">
      <t>キボ</t>
    </rPh>
    <phoneticPr fontId="16"/>
  </si>
  <si>
    <t>卸売業</t>
    <rPh sb="0" eb="3">
      <t>オロシウリギョウ</t>
    </rPh>
    <phoneticPr fontId="16"/>
  </si>
  <si>
    <t>小売業、飲食業</t>
    <rPh sb="0" eb="3">
      <t>コウリギョウ</t>
    </rPh>
    <phoneticPr fontId="16"/>
  </si>
  <si>
    <t>資本金</t>
    <rPh sb="0" eb="3">
      <t>シホンキン</t>
    </rPh>
    <phoneticPr fontId="16"/>
  </si>
  <si>
    <t>従業員</t>
    <rPh sb="0" eb="3">
      <t>ジュウギョウイン</t>
    </rPh>
    <phoneticPr fontId="16"/>
  </si>
  <si>
    <t>1億円以下</t>
    <rPh sb="1" eb="3">
      <t>オクエン</t>
    </rPh>
    <rPh sb="3" eb="5">
      <t>イカ</t>
    </rPh>
    <phoneticPr fontId="16"/>
  </si>
  <si>
    <t>5千万以下</t>
    <rPh sb="1" eb="3">
      <t>センマン</t>
    </rPh>
    <rPh sb="3" eb="5">
      <t>イカ</t>
    </rPh>
    <phoneticPr fontId="16"/>
  </si>
  <si>
    <t>3億円以下</t>
    <rPh sb="1" eb="3">
      <t>オクエン</t>
    </rPh>
    <rPh sb="3" eb="5">
      <t>イカ</t>
    </rPh>
    <phoneticPr fontId="16"/>
  </si>
  <si>
    <t>100人以下</t>
    <rPh sb="3" eb="4">
      <t>ニン</t>
    </rPh>
    <rPh sb="4" eb="6">
      <t>イカ</t>
    </rPh>
    <phoneticPr fontId="16"/>
  </si>
  <si>
    <t>50人以下</t>
    <rPh sb="2" eb="3">
      <t>ニン</t>
    </rPh>
    <rPh sb="3" eb="5">
      <t>イカ</t>
    </rPh>
    <phoneticPr fontId="16"/>
  </si>
  <si>
    <t>300人以下</t>
    <rPh sb="3" eb="4">
      <t>ニン</t>
    </rPh>
    <rPh sb="4" eb="6">
      <t>イカ</t>
    </rPh>
    <phoneticPr fontId="16"/>
  </si>
  <si>
    <t>中小規模</t>
    <rPh sb="0" eb="2">
      <t>チュウショウ</t>
    </rPh>
    <rPh sb="2" eb="4">
      <t>キボ</t>
    </rPh>
    <phoneticPr fontId="16"/>
  </si>
  <si>
    <t>小規模</t>
    <rPh sb="0" eb="3">
      <t>ショウキボ</t>
    </rPh>
    <phoneticPr fontId="16"/>
  </si>
  <si>
    <t>5人以下</t>
    <rPh sb="1" eb="2">
      <t>ニン</t>
    </rPh>
    <rPh sb="2" eb="4">
      <t>イカ</t>
    </rPh>
    <phoneticPr fontId="16"/>
  </si>
  <si>
    <t>20人以下</t>
    <rPh sb="2" eb="3">
      <t>ニン</t>
    </rPh>
    <rPh sb="3" eb="5">
      <t>イカ</t>
    </rPh>
    <phoneticPr fontId="16"/>
  </si>
  <si>
    <t>中規模</t>
    <rPh sb="0" eb="3">
      <t>チュウキボ</t>
    </rPh>
    <phoneticPr fontId="16"/>
  </si>
  <si>
    <t>中小規模該当の企業の内、小規模に該当する企業以外の企業</t>
    <rPh sb="0" eb="2">
      <t>チュウショウ</t>
    </rPh>
    <rPh sb="2" eb="4">
      <t>キボ</t>
    </rPh>
    <rPh sb="4" eb="6">
      <t>ガイトウ</t>
    </rPh>
    <rPh sb="7" eb="9">
      <t>キギョウ</t>
    </rPh>
    <rPh sb="10" eb="11">
      <t>ウチ</t>
    </rPh>
    <rPh sb="12" eb="15">
      <t>ショウキボ</t>
    </rPh>
    <rPh sb="16" eb="18">
      <t>ガイトウ</t>
    </rPh>
    <rPh sb="20" eb="22">
      <t>キギョウ</t>
    </rPh>
    <rPh sb="22" eb="24">
      <t>イガイ</t>
    </rPh>
    <rPh sb="25" eb="27">
      <t>キギョウ</t>
    </rPh>
    <phoneticPr fontId="16"/>
  </si>
  <si>
    <t>中堅企業</t>
    <rPh sb="0" eb="2">
      <t>チュウケン</t>
    </rPh>
    <rPh sb="2" eb="4">
      <t>キギョウ</t>
    </rPh>
    <phoneticPr fontId="16"/>
  </si>
  <si>
    <t>○○　○○</t>
    <phoneticPr fontId="1"/>
  </si>
  <si>
    <t>事業規模区分</t>
    <rPh sb="0" eb="2">
      <t>ジギョウ</t>
    </rPh>
    <rPh sb="2" eb="4">
      <t>キボ</t>
    </rPh>
    <rPh sb="4" eb="6">
      <t>クブン</t>
    </rPh>
    <phoneticPr fontId="16"/>
  </si>
  <si>
    <t>該当フラグ</t>
    <rPh sb="0" eb="2">
      <t>ガイトウ</t>
    </rPh>
    <phoneticPr fontId="16"/>
  </si>
  <si>
    <t>指標カテゴリ</t>
    <rPh sb="0" eb="2">
      <t>シヒョウ</t>
    </rPh>
    <phoneticPr fontId="18"/>
  </si>
  <si>
    <t>大分類</t>
    <rPh sb="0" eb="3">
      <t>ダイブンルイ</t>
    </rPh>
    <phoneticPr fontId="18"/>
  </si>
  <si>
    <t>小分類</t>
    <rPh sb="0" eb="3">
      <t>ショウブンルイ</t>
    </rPh>
    <phoneticPr fontId="18"/>
  </si>
  <si>
    <t>事業規模</t>
    <rPh sb="0" eb="2">
      <t>ジギョウ</t>
    </rPh>
    <rPh sb="2" eb="4">
      <t>キボ</t>
    </rPh>
    <phoneticPr fontId="18"/>
  </si>
  <si>
    <t>中央値</t>
    <rPh sb="0" eb="2">
      <t>チュウオウ</t>
    </rPh>
    <rPh sb="2" eb="3">
      <t>チ</t>
    </rPh>
    <phoneticPr fontId="22"/>
  </si>
  <si>
    <t>標準偏差</t>
    <rPh sb="0" eb="2">
      <t>ヒョウジュン</t>
    </rPh>
    <rPh sb="2" eb="4">
      <t>ヘンサ</t>
    </rPh>
    <phoneticPr fontId="22"/>
  </si>
  <si>
    <t>01_農業</t>
  </si>
  <si>
    <t>中規模事業者</t>
    <rPh sb="0" eb="3">
      <t>チュウキボ</t>
    </rPh>
    <rPh sb="3" eb="6">
      <t>ジギョウシャ</t>
    </rPh>
    <phoneticPr fontId="18"/>
  </si>
  <si>
    <t>小規模事業者</t>
    <rPh sb="0" eb="3">
      <t>ショウキボ</t>
    </rPh>
    <rPh sb="3" eb="6">
      <t>ジギョウシャ</t>
    </rPh>
    <phoneticPr fontId="18"/>
  </si>
  <si>
    <t>02_建設業</t>
    <rPh sb="3" eb="5">
      <t>ケンセツ</t>
    </rPh>
    <rPh sb="5" eb="6">
      <t>ギョウ</t>
    </rPh>
    <phoneticPr fontId="22"/>
  </si>
  <si>
    <t>03_製造業</t>
    <rPh sb="3" eb="6">
      <t>セイゾウギョウ</t>
    </rPh>
    <phoneticPr fontId="22"/>
  </si>
  <si>
    <t>0306_その他の製造業</t>
    <rPh sb="7" eb="8">
      <t>ホカ</t>
    </rPh>
    <rPh sb="9" eb="12">
      <t>セイゾウギョウ</t>
    </rPh>
    <phoneticPr fontId="18"/>
  </si>
  <si>
    <t>0301_食料品・飼料・飲料製造業</t>
  </si>
  <si>
    <t>0302_化学工業・関連製品製造業</t>
  </si>
  <si>
    <t>0303_鉄鋼業、非鉄金属製造業</t>
  </si>
  <si>
    <t>0304_金属製品製造業</t>
  </si>
  <si>
    <t>0305_一般・電気機械器具製造業</t>
  </si>
  <si>
    <t>不使用</t>
    <rPh sb="0" eb="3">
      <t>フシヨウ</t>
    </rPh>
    <phoneticPr fontId="18"/>
  </si>
  <si>
    <t>04_卸売業</t>
  </si>
  <si>
    <t>0404_その他の卸売業</t>
    <rPh sb="7" eb="8">
      <t>ホカ</t>
    </rPh>
    <rPh sb="9" eb="12">
      <t>オロシウリギョウ</t>
    </rPh>
    <phoneticPr fontId="18"/>
  </si>
  <si>
    <t>0401_化学製品卸売業</t>
  </si>
  <si>
    <t>0402_繊維関連製品卸売業</t>
  </si>
  <si>
    <t>0403_食料品卸売業</t>
  </si>
  <si>
    <t>05_小売業</t>
  </si>
  <si>
    <t>06_飲食業</t>
  </si>
  <si>
    <t>07_不動産業</t>
  </si>
  <si>
    <t>08_運輸業</t>
  </si>
  <si>
    <t>09_エネルギー</t>
  </si>
  <si>
    <t>10_サービス業</t>
    <rPh sb="7" eb="8">
      <t>ギョウ</t>
    </rPh>
    <phoneticPr fontId="22"/>
  </si>
  <si>
    <t>1006_その他のサービス業</t>
    <rPh sb="7" eb="8">
      <t>ホカ</t>
    </rPh>
    <rPh sb="13" eb="14">
      <t>ギョウ</t>
    </rPh>
    <phoneticPr fontId="18"/>
  </si>
  <si>
    <t>1001_物品賃貸業</t>
  </si>
  <si>
    <t>1002_娯楽業</t>
  </si>
  <si>
    <t>1003_広告・調査・情報サービス業</t>
  </si>
  <si>
    <t>1004_事業サービス業</t>
  </si>
  <si>
    <t>1005_専門サービス業</t>
  </si>
  <si>
    <t>11_医療業</t>
  </si>
  <si>
    <t>12_保険衛生、廃棄物処理業</t>
  </si>
  <si>
    <t>13_観光業</t>
  </si>
  <si>
    <t>03_製造業</t>
    <rPh sb="3" eb="6">
      <t>セイゾウギョウ</t>
    </rPh>
    <phoneticPr fontId="1"/>
  </si>
  <si>
    <t>①売上増加率</t>
    <phoneticPr fontId="1"/>
  </si>
  <si>
    <t>02_建設業</t>
    <rPh sb="3" eb="5">
      <t>ケンセツ</t>
    </rPh>
    <rPh sb="5" eb="6">
      <t>ギョウ</t>
    </rPh>
    <phoneticPr fontId="6"/>
  </si>
  <si>
    <t>02_建設業</t>
    <rPh sb="3" eb="5">
      <t>ケンセツ</t>
    </rPh>
    <rPh sb="5" eb="6">
      <t>ギョウ</t>
    </rPh>
    <phoneticPr fontId="1"/>
  </si>
  <si>
    <t>10_サービス業</t>
    <rPh sb="7" eb="8">
      <t>ギョウ</t>
    </rPh>
    <phoneticPr fontId="6"/>
  </si>
  <si>
    <t>10_サービス業</t>
    <rPh sb="7" eb="8">
      <t>ギョウ</t>
    </rPh>
    <phoneticPr fontId="1"/>
  </si>
  <si>
    <t>指標カテゴリ</t>
    <rPh sb="0" eb="2">
      <t>シヒョウ</t>
    </rPh>
    <phoneticPr fontId="4"/>
  </si>
  <si>
    <t>大分類</t>
    <rPh sb="0" eb="3">
      <t>ダイブンルイ</t>
    </rPh>
    <phoneticPr fontId="4"/>
  </si>
  <si>
    <t>小分類</t>
    <rPh sb="0" eb="3">
      <t>ショウブンルイ</t>
    </rPh>
    <phoneticPr fontId="4"/>
  </si>
  <si>
    <t>事業規模</t>
    <rPh sb="0" eb="2">
      <t>ジギョウ</t>
    </rPh>
    <rPh sb="2" eb="4">
      <t>キボ</t>
    </rPh>
    <phoneticPr fontId="4"/>
  </si>
  <si>
    <t>中央値</t>
    <rPh sb="0" eb="2">
      <t>チュウオウ</t>
    </rPh>
    <rPh sb="2" eb="3">
      <t>チ</t>
    </rPh>
    <phoneticPr fontId="6"/>
  </si>
  <si>
    <t>②営業利益率</t>
  </si>
  <si>
    <t>中規模事業者</t>
    <rPh sb="0" eb="3">
      <t>チュウキボ</t>
    </rPh>
    <rPh sb="3" eb="6">
      <t>ジギョウシャ</t>
    </rPh>
    <phoneticPr fontId="4"/>
  </si>
  <si>
    <t>小規模事業者</t>
    <rPh sb="0" eb="3">
      <t>ショウキボ</t>
    </rPh>
    <rPh sb="3" eb="6">
      <t>ジギョウシャ</t>
    </rPh>
    <phoneticPr fontId="4"/>
  </si>
  <si>
    <t>03_製造業</t>
    <rPh sb="3" eb="6">
      <t>セイゾウギョウ</t>
    </rPh>
    <phoneticPr fontId="6"/>
  </si>
  <si>
    <t>不使用</t>
    <rPh sb="0" eb="3">
      <t>フシヨウ</t>
    </rPh>
    <phoneticPr fontId="4"/>
  </si>
  <si>
    <t>③労働生産性（千円）</t>
  </si>
  <si>
    <t>④ＥＢＴＤＡ有利子負債倍率</t>
  </si>
  <si>
    <t>⑥営業運転資本回転期間</t>
  </si>
  <si>
    <t>⑤自己資本比率</t>
  </si>
  <si>
    <t>業種_大分類</t>
    <rPh sb="0" eb="2">
      <t>ギョウシュ</t>
    </rPh>
    <rPh sb="3" eb="6">
      <t>ダイブンルイ</t>
    </rPh>
    <phoneticPr fontId="1"/>
  </si>
  <si>
    <t>業種_小分類</t>
    <rPh sb="0" eb="2">
      <t>ギョウシュ</t>
    </rPh>
    <rPh sb="3" eb="6">
      <t>ショウブンルイ</t>
    </rPh>
    <phoneticPr fontId="1"/>
  </si>
  <si>
    <t>ⅳ</t>
    <phoneticPr fontId="1"/>
  </si>
  <si>
    <t>ⅲ</t>
    <phoneticPr fontId="1"/>
  </si>
  <si>
    <t>ⅱ</t>
    <phoneticPr fontId="1"/>
  </si>
  <si>
    <t>ⅰ</t>
    <phoneticPr fontId="1"/>
  </si>
  <si>
    <t>ⅳ</t>
    <phoneticPr fontId="1"/>
  </si>
  <si>
    <t>ⅲ</t>
    <phoneticPr fontId="1"/>
  </si>
  <si>
    <t>ⅱ</t>
    <phoneticPr fontId="1"/>
  </si>
  <si>
    <t>ⅰ</t>
    <phoneticPr fontId="1"/>
  </si>
  <si>
    <t>12_保険衛生、廃棄物処理業</t>
    <phoneticPr fontId="16"/>
  </si>
  <si>
    <t>※金額の単位は千円、従業員数の単位は人</t>
    <rPh sb="10" eb="13">
      <t>ジュウギョウイン</t>
    </rPh>
    <rPh sb="13" eb="14">
      <t>スウ</t>
    </rPh>
    <rPh sb="15" eb="17">
      <t>タンイ</t>
    </rPh>
    <rPh sb="18" eb="19">
      <t>ニン</t>
    </rPh>
    <phoneticPr fontId="1"/>
  </si>
  <si>
    <t>※労働生産性＝営業利益/従業員数</t>
    <rPh sb="1" eb="3">
      <t>ロウドウ</t>
    </rPh>
    <rPh sb="3" eb="6">
      <t>セイサンセイ</t>
    </rPh>
    <rPh sb="7" eb="9">
      <t>エイギョウ</t>
    </rPh>
    <rPh sb="9" eb="11">
      <t>リエキ</t>
    </rPh>
    <rPh sb="12" eb="15">
      <t>ジュウギョウイン</t>
    </rPh>
    <rPh sb="15" eb="16">
      <t>スウ</t>
    </rPh>
    <phoneticPr fontId="1"/>
  </si>
  <si>
    <t>④ＥＢＴＤＡ有利子負債倍率</t>
    <phoneticPr fontId="1"/>
  </si>
  <si>
    <t>※ＥＢＴＤＡ有利子負債倍率＝①（借入金－現金・預金）／②（営業利益＋減価償却費）</t>
    <phoneticPr fontId="1"/>
  </si>
  <si>
    <t>※以下の優先順位に基づき、点数を付与。</t>
    <rPh sb="1" eb="3">
      <t>イカ</t>
    </rPh>
    <rPh sb="4" eb="6">
      <t>ユウセン</t>
    </rPh>
    <rPh sb="6" eb="8">
      <t>ジュンイ</t>
    </rPh>
    <rPh sb="9" eb="10">
      <t>モト</t>
    </rPh>
    <rPh sb="13" eb="15">
      <t>テンスウ</t>
    </rPh>
    <rPh sb="16" eb="18">
      <t>フヨ</t>
    </rPh>
    <phoneticPr fontId="1"/>
  </si>
  <si>
    <t>本財務分析シートの業種区分</t>
    <rPh sb="0" eb="1">
      <t>ホン</t>
    </rPh>
    <rPh sb="1" eb="3">
      <t>ザイム</t>
    </rPh>
    <rPh sb="3" eb="5">
      <t>ブンセキ</t>
    </rPh>
    <rPh sb="9" eb="11">
      <t>ギョウシュ</t>
    </rPh>
    <rPh sb="11" eb="13">
      <t>クブン</t>
    </rPh>
    <phoneticPr fontId="44"/>
  </si>
  <si>
    <t>中小企業基本法　中小企業定義</t>
    <rPh sb="8" eb="10">
      <t>チュウショウ</t>
    </rPh>
    <rPh sb="10" eb="12">
      <t>キギョウ</t>
    </rPh>
    <phoneticPr fontId="44"/>
  </si>
  <si>
    <t>資本金の額又は出資の総額が3億円以下の会社 又は 常時使用する従業員の数が300人以下の会社及び個人</t>
    <phoneticPr fontId="44"/>
  </si>
  <si>
    <t>内、従業員20人以下の企業を「小規模企業」とする。</t>
    <rPh sb="0" eb="1">
      <t>ウチ</t>
    </rPh>
    <rPh sb="2" eb="5">
      <t>ジュウギョウイン</t>
    </rPh>
    <rPh sb="11" eb="13">
      <t>キギョウ</t>
    </rPh>
    <rPh sb="15" eb="18">
      <t>ショウキボ</t>
    </rPh>
    <rPh sb="18" eb="20">
      <t>キギョウ</t>
    </rPh>
    <phoneticPr fontId="44"/>
  </si>
  <si>
    <t>卸売業</t>
  </si>
  <si>
    <t>内、従業員5人以下の企業を「小規模企業」とする。</t>
    <rPh sb="0" eb="1">
      <t>ウチ</t>
    </rPh>
    <rPh sb="2" eb="5">
      <t>ジュウギョウイン</t>
    </rPh>
    <rPh sb="10" eb="12">
      <t>キギョウ</t>
    </rPh>
    <rPh sb="14" eb="17">
      <t>ショウキボ</t>
    </rPh>
    <rPh sb="17" eb="19">
      <t>キギョウ</t>
    </rPh>
    <phoneticPr fontId="44"/>
  </si>
  <si>
    <t>小売業</t>
  </si>
  <si>
    <t>資本金の額又は出資の総額が5千万円以下の会社 又は 常時使用する従業員の数が50人以下の会社及び個人</t>
    <phoneticPr fontId="44"/>
  </si>
  <si>
    <t>サービス業</t>
  </si>
  <si>
    <t>業種</t>
    <phoneticPr fontId="44"/>
  </si>
  <si>
    <t>資本金の額又は出資の総額が1億円以下の会社 又は 常時使用する従業員の数が100人以下の会社及び個人</t>
    <phoneticPr fontId="44"/>
  </si>
  <si>
    <t>資本金の額又は出資の総額が5千万円以下の会社 又は 常時使用する従業員の数が100人以下の会社及び個人</t>
    <phoneticPr fontId="44"/>
  </si>
  <si>
    <t>（借入金－現金・預金）／（営業利益＋減価償却費）　※9</t>
    <rPh sb="1" eb="3">
      <t>カリイレ</t>
    </rPh>
    <rPh sb="3" eb="4">
      <t>キン</t>
    </rPh>
    <rPh sb="5" eb="7">
      <t>ゲンキン</t>
    </rPh>
    <rPh sb="8" eb="10">
      <t>ヨキン</t>
    </rPh>
    <rPh sb="13" eb="15">
      <t>エイギョウ</t>
    </rPh>
    <rPh sb="15" eb="17">
      <t>リエキ</t>
    </rPh>
    <rPh sb="18" eb="20">
      <t>ゲンカ</t>
    </rPh>
    <rPh sb="20" eb="22">
      <t>ショウキャク</t>
    </rPh>
    <rPh sb="22" eb="23">
      <t>ヒ</t>
    </rPh>
    <phoneticPr fontId="1"/>
  </si>
  <si>
    <t>　　　優先③：①式及び②式が0超の時、本式にて算出された結果に基づき点数を付与</t>
    <rPh sb="3" eb="5">
      <t>ユウセン</t>
    </rPh>
    <rPh sb="9" eb="10">
      <t>オヨ</t>
    </rPh>
    <rPh sb="15" eb="16">
      <t>チョウ</t>
    </rPh>
    <rPh sb="17" eb="18">
      <t>トキ</t>
    </rPh>
    <rPh sb="19" eb="21">
      <t>ホンシキ</t>
    </rPh>
    <rPh sb="23" eb="25">
      <t>サンシュツ</t>
    </rPh>
    <rPh sb="28" eb="30">
      <t>ケッカ</t>
    </rPh>
    <rPh sb="31" eb="32">
      <t>モト</t>
    </rPh>
    <rPh sb="34" eb="36">
      <t>テンスウ</t>
    </rPh>
    <rPh sb="37" eb="39">
      <t>フヨ</t>
    </rPh>
    <phoneticPr fontId="1"/>
  </si>
  <si>
    <r>
      <t>従業員数（正社員）</t>
    </r>
    <r>
      <rPr>
        <sz val="8"/>
        <color theme="1"/>
        <rFont val="Meiryo UI"/>
        <family val="3"/>
        <charset val="128"/>
      </rPr>
      <t>※1</t>
    </r>
    <rPh sb="0" eb="3">
      <t>ジュウギョウイン</t>
    </rPh>
    <rPh sb="3" eb="4">
      <t>スウ</t>
    </rPh>
    <rPh sb="5" eb="8">
      <t>セイシャイン</t>
    </rPh>
    <phoneticPr fontId="1"/>
  </si>
  <si>
    <r>
      <t>資本金　　　　</t>
    </r>
    <r>
      <rPr>
        <sz val="8"/>
        <rFont val="Meiryo UI"/>
        <family val="3"/>
        <charset val="128"/>
      </rPr>
      <t>※2</t>
    </r>
    <rPh sb="0" eb="3">
      <t>シホンキン</t>
    </rPh>
    <phoneticPr fontId="1"/>
  </si>
  <si>
    <t>※2：個人事業主の場合は、資本金は「0」と入力して下さい。</t>
    <rPh sb="3" eb="5">
      <t>コジン</t>
    </rPh>
    <rPh sb="5" eb="8">
      <t>ジギョウヌシ</t>
    </rPh>
    <rPh sb="9" eb="11">
      <t>バアイ</t>
    </rPh>
    <rPh sb="13" eb="16">
      <t>シホンキン</t>
    </rPh>
    <rPh sb="21" eb="23">
      <t>ニュウリョク</t>
    </rPh>
    <rPh sb="25" eb="26">
      <t>クダ</t>
    </rPh>
    <phoneticPr fontId="1"/>
  </si>
  <si>
    <t>14_その他</t>
  </si>
  <si>
    <t>02_林業</t>
  </si>
  <si>
    <t>03_漁業（水産養殖業を除く）</t>
  </si>
  <si>
    <t>04_水産養殖業</t>
  </si>
  <si>
    <t>05_鉱業，採石業，砂利採取業</t>
  </si>
  <si>
    <t>36_水道業</t>
  </si>
  <si>
    <t>37_通信業</t>
  </si>
  <si>
    <t>47_倉庫業</t>
  </si>
  <si>
    <t>48_運輸に附帯するサービス業</t>
  </si>
  <si>
    <t>49_郵便業（信書便事業を含む）</t>
  </si>
  <si>
    <t>62_銀行業</t>
  </si>
  <si>
    <t>63_協同組織金融業</t>
  </si>
  <si>
    <t>64_貸金業，クレジットカード業等非預金信用機関</t>
  </si>
  <si>
    <t>65_金融商品取引業，商品先物取引業</t>
  </si>
  <si>
    <t>66_補助的金融業等</t>
  </si>
  <si>
    <t>67_保険業（保険媒介代理業，保険サービス業を含む）</t>
  </si>
  <si>
    <t>72_専門サービス業（他に分類されないもの）</t>
  </si>
  <si>
    <t>79_その他の生活関連サービス業</t>
  </si>
  <si>
    <t>86_郵便局</t>
  </si>
  <si>
    <t>97_国家公務</t>
  </si>
  <si>
    <t>98_地方公務</t>
  </si>
  <si>
    <t>99_分類不能の産業</t>
  </si>
  <si>
    <t>A_農業，林業</t>
  </si>
  <si>
    <t>0100_主として管理事務を行う本社等</t>
  </si>
  <si>
    <t>0101_農業</t>
  </si>
  <si>
    <t>0109_その他の管理，補助的経済活動を行う事業所</t>
  </si>
  <si>
    <t>0111_米作農業</t>
  </si>
  <si>
    <t>0112_米作以外の穀作農業</t>
  </si>
  <si>
    <t>0113_野菜作農業（きのこ類の栽培を含む）</t>
  </si>
  <si>
    <t>0114_果樹作農業</t>
  </si>
  <si>
    <t>0115_花き作農業</t>
  </si>
  <si>
    <t>0116_工芸農作物農業</t>
  </si>
  <si>
    <t>0117_ばれいしょ・かんしょ作農業</t>
  </si>
  <si>
    <t>0119_その他の耕種農業</t>
  </si>
  <si>
    <t>0121_酪農業</t>
  </si>
  <si>
    <t>0122_肉用牛生産業</t>
  </si>
  <si>
    <t>0123_養豚業</t>
  </si>
  <si>
    <t>0124_養鶏業</t>
  </si>
  <si>
    <t>0125_畜産類似業</t>
  </si>
  <si>
    <t>0126_養蚕農業</t>
  </si>
  <si>
    <t>0129_その他の畜産農業</t>
  </si>
  <si>
    <t>0131_穀作サービス業</t>
  </si>
  <si>
    <t>0132_野菜作・果樹作サービス業</t>
  </si>
  <si>
    <t>0133_穀作、野菜作・果樹作以外の耕種サービス業</t>
  </si>
  <si>
    <t>0134_畜産サービス業（獣医業を除く）</t>
  </si>
  <si>
    <t>0141_園芸サービス業</t>
  </si>
  <si>
    <t>0200_主として管理事務を行う本社等</t>
  </si>
  <si>
    <t>1400_その他業種</t>
  </si>
  <si>
    <t>0209_その他の管理，補助的経済活動を行う事業所</t>
  </si>
  <si>
    <t>0211_育林業</t>
  </si>
  <si>
    <t>0221_素材生産業</t>
  </si>
  <si>
    <t>0231_製薪炭業</t>
  </si>
  <si>
    <t>0239_その他の特用林産物生産業（きのこ類の栽培を除く）</t>
  </si>
  <si>
    <t>0241_育林サービス業</t>
  </si>
  <si>
    <t>0242_素材生産サービス業</t>
  </si>
  <si>
    <t>0243_山林種苗生産サービス業</t>
  </si>
  <si>
    <t>0249_その他の林業サービス業</t>
  </si>
  <si>
    <t>0299_その他の林業</t>
  </si>
  <si>
    <t>B_漁業</t>
  </si>
  <si>
    <t>0300_主として管理事務を行う本社等</t>
  </si>
  <si>
    <t>0309_その他の管理，補助的経済活動を行う事業所</t>
  </si>
  <si>
    <t>0311_底びき網漁業</t>
  </si>
  <si>
    <t>0312_まき網漁業</t>
  </si>
  <si>
    <t>0313_刺網漁業</t>
  </si>
  <si>
    <t>0314_釣・はえ縄漁業</t>
  </si>
  <si>
    <t>0315_定置網漁業</t>
  </si>
  <si>
    <t>0316_地びき網・船びき網漁業</t>
  </si>
  <si>
    <t>0317_採貝・採藻業</t>
  </si>
  <si>
    <t>0318_捕鯨業</t>
  </si>
  <si>
    <t>0319_その他の海面漁業</t>
  </si>
  <si>
    <t>0321_内水面漁業</t>
  </si>
  <si>
    <t>0400_主として管理事務を行う本社等</t>
  </si>
  <si>
    <t>0409_その他の管理，補助的経済活動を行う事業所</t>
  </si>
  <si>
    <t>0411_魚類養殖業</t>
  </si>
  <si>
    <t>0412_貝類養殖業</t>
  </si>
  <si>
    <t>0413_藻類養殖業</t>
  </si>
  <si>
    <t>0414_真珠養殖業</t>
  </si>
  <si>
    <t>0415_種苗養殖業</t>
  </si>
  <si>
    <t>0419_その他の海面養殖業</t>
  </si>
  <si>
    <t>0421_内水面養殖業</t>
  </si>
  <si>
    <t>C_鉱業，採石業，砂利採取業</t>
  </si>
  <si>
    <t>0500_主として管理事務を行う本社等</t>
  </si>
  <si>
    <t>0509_その他の管理，補助的経済活動を行う事業所</t>
  </si>
  <si>
    <t>0511_金・銀鉱業</t>
  </si>
  <si>
    <t>0512_鉛・亜鉛鉱業</t>
  </si>
  <si>
    <t>0513_鉄鉱業</t>
  </si>
  <si>
    <t>0519_その他の金属鉱業</t>
  </si>
  <si>
    <t>0521_石炭鉱業（石炭選別業を含む）</t>
  </si>
  <si>
    <t>0522_亜炭鉱業</t>
  </si>
  <si>
    <t>0531_原油鉱業</t>
  </si>
  <si>
    <t>0532_天然ガス鉱業</t>
  </si>
  <si>
    <t>0541_花こう岩・同類似岩石採石業</t>
  </si>
  <si>
    <t>0542_石英粗面岩・同類似岩石採石業</t>
  </si>
  <si>
    <t>0543_安山岩・同類似岩石採石業</t>
  </si>
  <si>
    <t>0544_大理石採石業</t>
  </si>
  <si>
    <t>0545_ぎょう灰岩採石業</t>
  </si>
  <si>
    <t>0546_砂岩採石業</t>
  </si>
  <si>
    <t>0547_粘板岩採石業</t>
  </si>
  <si>
    <t>0548_砂・砂利・玉石採取業</t>
  </si>
  <si>
    <t>0549_その他の採石業、砂・砂利・玉石採取業</t>
  </si>
  <si>
    <t>0551_耐火粘土鉱業</t>
  </si>
  <si>
    <t>0552_ろう石鉱業</t>
  </si>
  <si>
    <t>0553_ドロマイト鉱業</t>
  </si>
  <si>
    <t>0554_長石鉱業</t>
  </si>
  <si>
    <t>0555_けい石鉱業</t>
  </si>
  <si>
    <t>0556_天然けい砂鉱業</t>
  </si>
  <si>
    <t>0557_石灰石鉱業</t>
  </si>
  <si>
    <t>0559_その他の窯業原料用鉱物鉱業</t>
  </si>
  <si>
    <t>0591_酸性白土鉱業</t>
  </si>
  <si>
    <t>0592_ベントナイト鉱業</t>
  </si>
  <si>
    <t>0593_けいそう土鉱業</t>
  </si>
  <si>
    <t>0594_滑石鉱業</t>
  </si>
  <si>
    <t>0599_他に分類されない鉱業</t>
  </si>
  <si>
    <t>D_建設業</t>
  </si>
  <si>
    <t>06_総合工事業</t>
  </si>
  <si>
    <t>0600_主として管理事務を行う本社等</t>
  </si>
  <si>
    <t>02_建設業</t>
  </si>
  <si>
    <t>0201_建設業</t>
  </si>
  <si>
    <t>0609_その他の管理，補助的経済活動を行う事業所</t>
  </si>
  <si>
    <t>0611_一般土木建築工事業</t>
  </si>
  <si>
    <t>0621_土木工事業（別掲を除く）</t>
  </si>
  <si>
    <t>0622_造園工事業</t>
  </si>
  <si>
    <t>0623_しゅんせつ工事業</t>
  </si>
  <si>
    <t>0631_舗装工事業</t>
  </si>
  <si>
    <t>0641_建築工事業（木造建築工事業を除く）</t>
  </si>
  <si>
    <t>0651_木造建築工事業</t>
  </si>
  <si>
    <t>0661_建築リフォーム工事業</t>
  </si>
  <si>
    <t>07_職別工事業(設備工事業を除く)</t>
  </si>
  <si>
    <t>0709_その他の管理，補助的経済活動を行う事業所</t>
  </si>
  <si>
    <t>0711_大工工事業（型枠大工工事業を除く）</t>
  </si>
  <si>
    <t>0712_型枠大工工事業</t>
  </si>
  <si>
    <t>0721_とび工事業</t>
  </si>
  <si>
    <t>0722_土工・コンクリート工事業</t>
  </si>
  <si>
    <t>0723_特殊コンクリート工事業</t>
  </si>
  <si>
    <t>0731_鉄骨工事業</t>
  </si>
  <si>
    <t>0732_鉄筋工事業</t>
  </si>
  <si>
    <t>0741_石工工事業</t>
  </si>
  <si>
    <t>0742_れんが工事業</t>
  </si>
  <si>
    <t>0743_タイル工事業</t>
  </si>
  <si>
    <t>0744_コンクリートブロック工事業</t>
  </si>
  <si>
    <t>0751_左官工事業</t>
  </si>
  <si>
    <t>0761_金属製屋根工事業</t>
  </si>
  <si>
    <t>0762_板金工事業</t>
  </si>
  <si>
    <t>0763_建築金物工事業</t>
  </si>
  <si>
    <t>0771_塗装工事業（道路標示・区画線工事業を除く）</t>
  </si>
  <si>
    <t>0772_道路標示・区画線工事業</t>
  </si>
  <si>
    <t>0781_床工事業</t>
  </si>
  <si>
    <t>0782_内装工事業</t>
  </si>
  <si>
    <t>0791_ガラス工事業</t>
  </si>
  <si>
    <t>0792_金属製建具工事業</t>
  </si>
  <si>
    <t>0793_木製建具工事業</t>
  </si>
  <si>
    <t>0794_屋根工事業（金属製屋根工事業を除く）</t>
  </si>
  <si>
    <t>0795_防水工事業</t>
  </si>
  <si>
    <t>0799_他に分類されない職別工事業</t>
  </si>
  <si>
    <t>08_設備工事業</t>
  </si>
  <si>
    <t>0800_主として管理事務を行う本社等</t>
  </si>
  <si>
    <t>0809_その他の管理，補助的経済活動を行う事業所</t>
  </si>
  <si>
    <t>0811_一般電気工事業</t>
  </si>
  <si>
    <t>0812_電気配線工事業</t>
  </si>
  <si>
    <t>0821_電気通信工事業（有線テレビジョン放送設備設置工事業を除く）</t>
  </si>
  <si>
    <t>0822_有線テレビジョン放送設備設置工事業</t>
  </si>
  <si>
    <t>0823_信号装置工事業</t>
  </si>
  <si>
    <t>0831_一般管工事業</t>
  </si>
  <si>
    <t>0832_冷暖房設備工事業</t>
  </si>
  <si>
    <t>0833_給排水・衛生設備工事業</t>
  </si>
  <si>
    <t>0839_その他の管工事業</t>
  </si>
  <si>
    <t>0841_機械器具設置工事業（昇降設備工事業を除く）</t>
  </si>
  <si>
    <t>0842_昇降設備工事業</t>
  </si>
  <si>
    <t>0891_築炉工事業</t>
  </si>
  <si>
    <t>0892_熱絶縁工事業</t>
  </si>
  <si>
    <t>0893_道路標識設置工事業</t>
  </si>
  <si>
    <t>0894_さく井工事業</t>
  </si>
  <si>
    <t>E_製造業</t>
  </si>
  <si>
    <t>09_食料品製造業</t>
  </si>
  <si>
    <t>0900_主として管理事務を行う本社等</t>
  </si>
  <si>
    <t>03_製造業</t>
  </si>
  <si>
    <t>0909_その他の管理，補助的経済活動を行う事業所</t>
  </si>
  <si>
    <t>0911_部分肉・冷凍肉製造業</t>
  </si>
  <si>
    <t>0912_肉加工品製造業</t>
  </si>
  <si>
    <t>0913_処理牛乳・乳飲料製造業</t>
  </si>
  <si>
    <t>0914_乳製品製造業（処理牛乳、乳飲料を除く）</t>
  </si>
  <si>
    <t>0919_その他の畜産食料品製造業</t>
  </si>
  <si>
    <t>0921_水産缶詰・瓶詰製造業</t>
  </si>
  <si>
    <t>0922_海藻加工業</t>
  </si>
  <si>
    <t>0923_水産練製品製造業</t>
  </si>
  <si>
    <t>0924_塩干・塩蔵品製造業</t>
  </si>
  <si>
    <t>0925_冷凍水産物製造業</t>
  </si>
  <si>
    <t>0926_冷凍水産食品製造業</t>
  </si>
  <si>
    <t>0929_その他の水産食料品製造業</t>
  </si>
  <si>
    <t>0931_野菜缶詰・果実缶詰・農産保存食料品製造業（野菜漬物を除く）</t>
  </si>
  <si>
    <t>0932_野菜漬物製造業（缶詰、瓶詰、つぼ詰を除く）</t>
  </si>
  <si>
    <t>0941_味そ製造業</t>
  </si>
  <si>
    <t>0942_しょう油・食用アミノ酸製造業</t>
  </si>
  <si>
    <t>0943_ソース製造業</t>
  </si>
  <si>
    <t>0944_食酢製造業</t>
  </si>
  <si>
    <t>0949_その他の調味料製造業</t>
  </si>
  <si>
    <t>0951_砂糖製造業（砂糖精製業を除く）</t>
  </si>
  <si>
    <t>0952_砂糖精製業</t>
  </si>
  <si>
    <t>0961_精米・精麦業</t>
  </si>
  <si>
    <t>0962_小麦粉製造業</t>
  </si>
  <si>
    <t>0969_その他の精穀・製粉業</t>
  </si>
  <si>
    <t>0971_パン製造業</t>
  </si>
  <si>
    <t>0972_生菓子製造業</t>
  </si>
  <si>
    <t>0973_ビスケット類・干菓子製造業</t>
  </si>
  <si>
    <t>0974_米菓製造業</t>
  </si>
  <si>
    <t>0979_その他のパン・菓子製造業</t>
  </si>
  <si>
    <t>0981_動植物油脂製造業（食用油脂加工業を除く）</t>
  </si>
  <si>
    <t>0982_食用油脂加工業</t>
  </si>
  <si>
    <t>0991_でんぷん製造業</t>
  </si>
  <si>
    <t>0992_めん類製造業</t>
  </si>
  <si>
    <t>0993_豆腐・油揚製造業</t>
  </si>
  <si>
    <t>0994_あん類製造業</t>
  </si>
  <si>
    <t>0995_冷凍調理食品製造業</t>
  </si>
  <si>
    <t>0996_そう（惣）菜製造業</t>
  </si>
  <si>
    <t>0997_すし・弁当・調理パン製造業</t>
  </si>
  <si>
    <t>0998_レトルト食品製造業</t>
  </si>
  <si>
    <t>0999_他に分類されない食料品製造業</t>
  </si>
  <si>
    <t>10_飲料・たばこ・飼料製造業</t>
  </si>
  <si>
    <t>1000_主として管理事務を行う本社等</t>
  </si>
  <si>
    <t>0306_その他の製造業</t>
  </si>
  <si>
    <t>1009_その他の管理，補助的経済活動を行う事業所</t>
  </si>
  <si>
    <t>1011_清涼飲料製造業</t>
  </si>
  <si>
    <t>1021_果実酒製造業</t>
  </si>
  <si>
    <t>1023_清酒製造業</t>
  </si>
  <si>
    <t>1031_製茶業</t>
  </si>
  <si>
    <t>1032_コーヒー製造業</t>
  </si>
  <si>
    <t>1051_たばこ製造業（葉たばこ処理業を除く）</t>
  </si>
  <si>
    <t>1052_葉たばこ処理業</t>
  </si>
  <si>
    <t>1061_配合飼料製造業</t>
  </si>
  <si>
    <t>1062_単体飼料製造業</t>
  </si>
  <si>
    <t>1063_有機質肥料製造業</t>
  </si>
  <si>
    <t>11_繊維工業</t>
  </si>
  <si>
    <t>1100_主として管理事務を行う本社等</t>
  </si>
  <si>
    <t>1109_その他の管理，補助的経済活動を行う事業所</t>
  </si>
  <si>
    <t>1111_製糸業</t>
  </si>
  <si>
    <t>1112_化学繊維製造業</t>
  </si>
  <si>
    <t>1113_炭素繊維製造業</t>
  </si>
  <si>
    <t>1115_化学繊維紡績業</t>
  </si>
  <si>
    <t>1116_毛紡績業</t>
  </si>
  <si>
    <t>1117_ねん糸製造業（かさ高加工糸を除く）</t>
  </si>
  <si>
    <t>1118_かさ高加工糸製造業</t>
  </si>
  <si>
    <t>1119_その他の紡績業</t>
  </si>
  <si>
    <t>1121_綿・スフ織物業</t>
  </si>
  <si>
    <t>1122_絹・人絹織物業</t>
  </si>
  <si>
    <t>1123_毛織物業</t>
  </si>
  <si>
    <t>1124_麻織物業</t>
  </si>
  <si>
    <t>1125_細幅織物業</t>
  </si>
  <si>
    <t>1129_その他の織物業</t>
  </si>
  <si>
    <t>1131_丸編ニット生地製造業</t>
  </si>
  <si>
    <t>1132_たて編ニット生地製造業</t>
  </si>
  <si>
    <t>1133_横編ニット生地製造業</t>
  </si>
  <si>
    <t>1141_綿・スフ・麻織物機械染色業</t>
  </si>
  <si>
    <t>1142_絹・人絹織物機械染色業</t>
  </si>
  <si>
    <t>1143_毛織物機械染色整理業</t>
  </si>
  <si>
    <t>1144_織物整理業</t>
  </si>
  <si>
    <t>1145_織物手加工染色整理業</t>
  </si>
  <si>
    <t>1146_綿状繊維・糸染色整理業</t>
  </si>
  <si>
    <t>1147_ニット・レース染色整理業</t>
  </si>
  <si>
    <t>1148_繊維雑品染色整理業</t>
  </si>
  <si>
    <t>1151_綱製造業</t>
  </si>
  <si>
    <t>1152_漁網製造業</t>
  </si>
  <si>
    <t>1153_網地製造業（魚網を除く）</t>
  </si>
  <si>
    <t>1154_レース製造業</t>
  </si>
  <si>
    <t>1155_組ひも製造業</t>
  </si>
  <si>
    <t>1156_整毛業</t>
  </si>
  <si>
    <t>1157_フェルト・不織布製造業</t>
  </si>
  <si>
    <t>1158_上塗りした織物・防水した織物製造業</t>
  </si>
  <si>
    <t>1159_その他の繊維粗製品製造業</t>
  </si>
  <si>
    <t>1161_織物製成人男子・少年服製造業（不織布製及びレース製を含む）</t>
  </si>
  <si>
    <t>1162_織物製成人女子・少女服製造業（不織布製及びレース製を含む）</t>
  </si>
  <si>
    <t>1163_織物製乳幼児服製造業（不織布製及びレース製を含む）</t>
  </si>
  <si>
    <t>1164_織物製シャツ製造業（不織布製及びレース製を含み、下着を除く）</t>
  </si>
  <si>
    <t>1165_織物製事務用・作業用・衛生用・スポーツ用衣服・学校服製造業（不織布製及びレース製を含む）</t>
  </si>
  <si>
    <t>1167_ニット製アウターシャツ類製造業</t>
  </si>
  <si>
    <t>1168_セーター類製造業</t>
  </si>
  <si>
    <t>1169_その他の外衣・シャツ製造業</t>
  </si>
  <si>
    <t>1171_織物製下着製造業</t>
  </si>
  <si>
    <t>1172_ニット製下着製造業</t>
  </si>
  <si>
    <t>1173_織物製・ニット製寝着類製造業</t>
  </si>
  <si>
    <t>1174_補整着製造業</t>
  </si>
  <si>
    <t>1181_和装製品製造業（足袋を含む）</t>
  </si>
  <si>
    <t>1182_ネクタイ製造業</t>
  </si>
  <si>
    <t>1183_スカーフ・マフラー・ハンカチーフ製造業</t>
  </si>
  <si>
    <t>1184_靴下製造業</t>
  </si>
  <si>
    <t>1185_手袋製造業</t>
  </si>
  <si>
    <t>1186_帽子製造業（帽体を含む）</t>
  </si>
  <si>
    <t>1189_他に分類されない衣服・繊維製身の回り品製造業</t>
  </si>
  <si>
    <t>1191_寝具製造業</t>
  </si>
  <si>
    <t>1192_毛布製造業</t>
  </si>
  <si>
    <t>1193_じゅうたん・その他の繊維製床敷物製造業</t>
  </si>
  <si>
    <t>1194_帆布製品製造業</t>
  </si>
  <si>
    <t>1195_繊維製袋製造業</t>
  </si>
  <si>
    <t>1196_刺しゅう業</t>
  </si>
  <si>
    <t>1197_タオル製造業</t>
  </si>
  <si>
    <t>1198_繊維製衛生材料製造業</t>
  </si>
  <si>
    <t>12_木材・木製品製造業（家具を除く）</t>
  </si>
  <si>
    <t>1200_主として管理事務を行う本社等</t>
  </si>
  <si>
    <t>1209_その他の管理，補助的経済活動を行う事業所</t>
  </si>
  <si>
    <t>1211_一般製材業</t>
  </si>
  <si>
    <t>1212_単板（ベニヤ）製造業</t>
  </si>
  <si>
    <t>1219_その他の特殊製材業</t>
  </si>
  <si>
    <t>1221_造作材製造業（建具を除く）</t>
  </si>
  <si>
    <t>1222_合板製造業</t>
  </si>
  <si>
    <t>1223_集成材製造業</t>
  </si>
  <si>
    <t>1224_建築用木製組立材料製造業</t>
  </si>
  <si>
    <t>1225_パーティクルボード製造業</t>
  </si>
  <si>
    <t>1226_繊維板製造業</t>
  </si>
  <si>
    <t>1227_銘木製造業</t>
  </si>
  <si>
    <t>1228_床板製造業</t>
  </si>
  <si>
    <t>1231_竹・とう・きりゅう等容器製造業</t>
  </si>
  <si>
    <t>1232_木箱製造業</t>
  </si>
  <si>
    <t>1233_たる・おけ製造業</t>
  </si>
  <si>
    <t>1291_木材薬品処理業</t>
  </si>
  <si>
    <t>1292_コルク加工基礎資材・コルク製品製造業</t>
  </si>
  <si>
    <t>1299_他に分類されない木製品製造業（竹、とうを含む）</t>
  </si>
  <si>
    <t>13_家具・装備品製造業</t>
  </si>
  <si>
    <t>1300_主として管理事務を行う本社等</t>
  </si>
  <si>
    <t>1309_その他の管理，補助的経済活動を行う事業所</t>
  </si>
  <si>
    <t>1311_木製家具製造業（漆塗りを除く）</t>
  </si>
  <si>
    <t>1312_金属製家具製造業</t>
  </si>
  <si>
    <t>1313_マットレス・組スプリング製造業</t>
  </si>
  <si>
    <t>1321_宗教用具製造業</t>
  </si>
  <si>
    <t>1331_建具製造業</t>
  </si>
  <si>
    <t>1391_事務所用・店舗用装備品製造業</t>
  </si>
  <si>
    <t>1392_窓用・扉用日よけ、日本びょうぶ等製造業</t>
  </si>
  <si>
    <t>1393_鏡縁・額縁製造業</t>
  </si>
  <si>
    <t>1399_他に分類されない家具・装備品製造業</t>
  </si>
  <si>
    <t>14_パルプ・紙・紙加工品製造業</t>
  </si>
  <si>
    <t>1400_主として管理事務を行う本社等</t>
  </si>
  <si>
    <t>1409_その他の管理，補助的経済活動を行う事業所</t>
  </si>
  <si>
    <t>1411_パルプ製造業</t>
  </si>
  <si>
    <t>1421_洋紙製造業</t>
  </si>
  <si>
    <t>1422_板紙製造業</t>
  </si>
  <si>
    <t>1423_機械すき和紙製造業</t>
  </si>
  <si>
    <t>1424_手すき和紙製造業</t>
  </si>
  <si>
    <t>1431_塗工紙製造業（印刷用紙を除く）</t>
  </si>
  <si>
    <t>1432_段ボール製造業</t>
  </si>
  <si>
    <t>1433_壁紙・ふすま紙製造業</t>
  </si>
  <si>
    <t>1441_事務用・学用紙製品製造業</t>
  </si>
  <si>
    <t>1442_日用紙製品製造業</t>
  </si>
  <si>
    <t>1449_その他の紙製品製造業</t>
  </si>
  <si>
    <t>1451_重包装紙袋製造業</t>
  </si>
  <si>
    <t>1452_角底紙袋製造業</t>
  </si>
  <si>
    <t>1453_段ボール箱製造業</t>
  </si>
  <si>
    <t>1454_紙器製造業</t>
  </si>
  <si>
    <t>1499_その他のパルプ・紙・紙加工品製造業</t>
  </si>
  <si>
    <t>15_印刷・同関連業</t>
  </si>
  <si>
    <t>1500_主として管理事務を行う本社等</t>
  </si>
  <si>
    <t>1509_その他の管理，補助的経済活動を行う事業所</t>
  </si>
  <si>
    <t>1511_オフセット印刷業（紙に対するもの）</t>
  </si>
  <si>
    <t>1512_オフセット印刷以外の印刷業（紙に対するもの）</t>
  </si>
  <si>
    <t>1513_紙以外の印刷業</t>
  </si>
  <si>
    <t>1521_製版業</t>
  </si>
  <si>
    <t>1531_製本業</t>
  </si>
  <si>
    <t>1532_印刷物加工業</t>
  </si>
  <si>
    <t>1591_印刷関連サービス業</t>
  </si>
  <si>
    <t>16_化学工業</t>
  </si>
  <si>
    <t>1600_主として管理事務を行う本社等</t>
  </si>
  <si>
    <t>1609_その他の管理，補助的経済活動を行う事業所</t>
  </si>
  <si>
    <t>1611_窒素質・りん酸質肥料製造業</t>
  </si>
  <si>
    <t>1612_複合肥料製造業</t>
  </si>
  <si>
    <t>1619_その他の化学肥料製造業</t>
  </si>
  <si>
    <t>1621_ソーダ工業</t>
  </si>
  <si>
    <t>1622_無機顔料製造業</t>
  </si>
  <si>
    <t>1623_圧縮ガス・液化ガス製造業</t>
  </si>
  <si>
    <t>1624_塩製造業</t>
  </si>
  <si>
    <t>1629_その他の無機化学工業製品製造業</t>
  </si>
  <si>
    <t>1631_石油化学系基礎製品製造業（一貫して生産される誘導品を含む）</t>
  </si>
  <si>
    <t>1632_脂肪族系中間物製造業（脂肪族系溶剤を含む）</t>
  </si>
  <si>
    <t>1633_発酵工業</t>
  </si>
  <si>
    <t>1634_環式中間物・合成染料・有機顔料製造業</t>
  </si>
  <si>
    <t>1635_プラスチック製造業</t>
  </si>
  <si>
    <t>1636_合成ゴム製造業</t>
  </si>
  <si>
    <t>1639_その他の有機化学工業製品製造業</t>
  </si>
  <si>
    <t>1641_脂肪酸・硬化油・グリセリン製造業</t>
  </si>
  <si>
    <t>1642_石けん・合成洗剤製造業</t>
  </si>
  <si>
    <t>1643_界面活性剤製造業（石けん、合成洗剤を除く）</t>
  </si>
  <si>
    <t>1644_塗料製造業</t>
  </si>
  <si>
    <t>1645_印刷インキ製造業</t>
  </si>
  <si>
    <t>1646_洗浄剤・磨用剤製造業</t>
  </si>
  <si>
    <t>1647_ろうそく製造業</t>
  </si>
  <si>
    <t>1651_医薬品原薬製造業</t>
  </si>
  <si>
    <t>1652_医薬品製剤製造業</t>
  </si>
  <si>
    <t>1653_生物学的製剤製造業</t>
  </si>
  <si>
    <t>1654_生薬・漢方製剤製造業</t>
  </si>
  <si>
    <t>1655_動物用医薬品製造業</t>
  </si>
  <si>
    <t>1661_仕上用・皮膚用化粧品製造業（香水、オーデコロンを含む）</t>
  </si>
  <si>
    <t>1662_頭髪用化粧品製造業</t>
  </si>
  <si>
    <t>1669_その他の化粧品・歯磨・化粧用調整品製造業</t>
  </si>
  <si>
    <t>1691_火薬類製造業</t>
  </si>
  <si>
    <t>1692_農薬製造業</t>
  </si>
  <si>
    <t>1693_香料製造業</t>
  </si>
  <si>
    <t>1694_ゼラチン・接着剤製造業</t>
  </si>
  <si>
    <t>1695_写真感光材料製造業</t>
  </si>
  <si>
    <t>1696_天然樹脂製品・木材化学製品製造業</t>
  </si>
  <si>
    <t>1697_試薬製造業</t>
  </si>
  <si>
    <t>1699_他に分類されない化学工業製品製造業</t>
  </si>
  <si>
    <t>17_石油製品・石炭製品製造業</t>
  </si>
  <si>
    <t>1709_その他の管理，補助的経済活動を行う事業所</t>
  </si>
  <si>
    <t>1711_石油精製業</t>
  </si>
  <si>
    <t>1731_コークス製造業</t>
  </si>
  <si>
    <t>1741_舗装材料製造業</t>
  </si>
  <si>
    <t>1799_その他の石油製品・石炭製品製造業</t>
  </si>
  <si>
    <t>18_プラスチック製品製造業（別掲を除く）</t>
  </si>
  <si>
    <t>1809_その他の管理，補助的経済活動を行う事業所</t>
  </si>
  <si>
    <t>1811_プラスチック板・棒製造業</t>
  </si>
  <si>
    <t>1812_プラスチック管製造業</t>
  </si>
  <si>
    <t>1813_プラスチック継手製造業</t>
  </si>
  <si>
    <t>1814_プラスチック異形押出製品製造業</t>
  </si>
  <si>
    <t>1815_プラスチック板・棒・管・継手・異形押出製品加工業</t>
  </si>
  <si>
    <t>1821_プラスチックフィルム製造業</t>
  </si>
  <si>
    <t>1822_プラスチックシート製造業</t>
  </si>
  <si>
    <t>1823_プラスチック床材製造業</t>
  </si>
  <si>
    <t>1824_合成皮革製造業</t>
  </si>
  <si>
    <t>1825_プラスチックフィルム・シート・床材・合成皮革加工業</t>
  </si>
  <si>
    <t>1831_電気機械器具用プラスチック製品製造業（加工業を除く）</t>
  </si>
  <si>
    <t>1832_輸送機械器具用プラスチック製品製造業（加工業を除く）</t>
  </si>
  <si>
    <t>1833_その他の工業用プラスチック製品製造業（加工業を除く）</t>
  </si>
  <si>
    <t>1834_工業用プラスチック製品加工業</t>
  </si>
  <si>
    <t>1841_軟質プラスチック発泡製品製造業（半硬質性を含む）</t>
  </si>
  <si>
    <t>1842_硬質プラスチック発泡製品製造業</t>
  </si>
  <si>
    <t>1843_強化プラスチック製板・棒・管・継手製造業</t>
  </si>
  <si>
    <t>1844_強化プラスチック製容器・浴槽等製造業</t>
  </si>
  <si>
    <t>1845_発泡・強化プラスチック製品加工業</t>
  </si>
  <si>
    <t>1851_プラスチック成形材料製造業</t>
  </si>
  <si>
    <t>1852_廃プラスチック製品製造業</t>
  </si>
  <si>
    <t>1891_プラスチック製日用雑貨・食卓用品製造業</t>
  </si>
  <si>
    <t>1892_プラスチック製容器製造業</t>
  </si>
  <si>
    <t>1897_他に分類されないプラスチック製品製造業</t>
  </si>
  <si>
    <t>1898_他に分類されないプラスチック製品加工業</t>
  </si>
  <si>
    <t>19_ゴム製品製造業</t>
  </si>
  <si>
    <t>1900_主として管理事務を行う本社等</t>
  </si>
  <si>
    <t>1909_その他の管理，補助的経済活動を行う事業所</t>
  </si>
  <si>
    <t>1911_自動車タイヤ・チューブ製造業</t>
  </si>
  <si>
    <t>1919_その他のタイヤ・チューブ製造業</t>
  </si>
  <si>
    <t>1921_ゴム製履物・同附属品製造業</t>
  </si>
  <si>
    <t>1922_プラスチック製履物・同附属品製造業</t>
  </si>
  <si>
    <t>1931_ゴムベルト製造業</t>
  </si>
  <si>
    <t>1932_ゴムホース製造業</t>
  </si>
  <si>
    <t>1933_工業用ゴム製品製造業</t>
  </si>
  <si>
    <t>1991_ゴム引布・同製品製造業</t>
  </si>
  <si>
    <t>1992_医療・衛生用ゴム製品製造業</t>
  </si>
  <si>
    <t>1993_ゴム練生地製造業</t>
  </si>
  <si>
    <t>1994_更生タイヤ製造業</t>
  </si>
  <si>
    <t>1995_再生ゴム製造業</t>
  </si>
  <si>
    <t>1999_他に分類されないゴム製品製造業</t>
  </si>
  <si>
    <t>20_なめし革・同製品・毛皮製造業</t>
  </si>
  <si>
    <t>2000_主として管理事務を行う本社等</t>
  </si>
  <si>
    <t>2009_その他の管理，補助的経済活動を行う事業所</t>
  </si>
  <si>
    <t>2011_なめし革製造業</t>
  </si>
  <si>
    <t>2021_工業用革製品製造業（手袋を除く）</t>
  </si>
  <si>
    <t>2031_革製履物用材料・同附属品製造業</t>
  </si>
  <si>
    <t>2041_革製履物製造業</t>
  </si>
  <si>
    <t>2051_革製手袋製造業</t>
  </si>
  <si>
    <t>2061_かばん製造業</t>
  </si>
  <si>
    <t>2071_袋物製造業（ハンドバッグを除く）</t>
  </si>
  <si>
    <t>2072_ハンドバッグ製造業</t>
  </si>
  <si>
    <t>2081_毛皮製造業</t>
  </si>
  <si>
    <t>2099_その他のなめし革製品製造業</t>
  </si>
  <si>
    <t>21_窯業・土石製品製造業</t>
  </si>
  <si>
    <t>2100_主として管理事務を行う本社等</t>
  </si>
  <si>
    <t>2109_その他の管理，補助的経済活動を行う事業所</t>
  </si>
  <si>
    <t>2111_板ガラス製造業</t>
  </si>
  <si>
    <t>2112_板ガラス加工業</t>
  </si>
  <si>
    <t>2113_ガラス製加工素材製造業</t>
  </si>
  <si>
    <t>2114_ガラス容器製造業</t>
  </si>
  <si>
    <t>2115_理化学用・医療用ガラス器具製造業</t>
  </si>
  <si>
    <t>2116_卓上用・ちゅう房用ガラス器具製造業</t>
  </si>
  <si>
    <t>2117_ガラス繊維・同製品製造業</t>
  </si>
  <si>
    <t>2119_その他のガラス・同製品製造業</t>
  </si>
  <si>
    <t>2121_セメント製造業</t>
  </si>
  <si>
    <t>2122_生コンクリート製造業</t>
  </si>
  <si>
    <t>2123_コンクリート製品製造業</t>
  </si>
  <si>
    <t>2129_その他のセメント製品製造業</t>
  </si>
  <si>
    <t>2132_普通れんが製造業</t>
  </si>
  <si>
    <t>2139_その他の建設用粘土製品製造業</t>
  </si>
  <si>
    <t>2141_衛生陶器製造業</t>
  </si>
  <si>
    <t>2142_食卓用・ちゅう房用陶磁器製造業</t>
  </si>
  <si>
    <t>2143_陶磁器製置物製造業</t>
  </si>
  <si>
    <t>2144_電気用陶磁器製造業</t>
  </si>
  <si>
    <t>2145_理化学用・工業用陶磁器製造業</t>
  </si>
  <si>
    <t>2146_陶磁器製タイル製造業</t>
  </si>
  <si>
    <t>2147_陶磁器絵付業</t>
  </si>
  <si>
    <t>2148_陶磁器用はい（坏）土製造業</t>
  </si>
  <si>
    <t>2149_その他の陶磁器・同関連製品製造業</t>
  </si>
  <si>
    <t>2151_耐火れんが製造業</t>
  </si>
  <si>
    <t>2152_不定形耐火物製造業</t>
  </si>
  <si>
    <t>2159_その他の耐火物製造業</t>
  </si>
  <si>
    <t>2161_炭素質電極製造業</t>
  </si>
  <si>
    <t>2169_その他の炭素・黒鉛製品製造業</t>
  </si>
  <si>
    <t>2171_研磨材製造業</t>
  </si>
  <si>
    <t>2172_研削と石製造業</t>
  </si>
  <si>
    <t>2173_研磨布紙製造業</t>
  </si>
  <si>
    <t>2179_その他の研磨材・同製品製造業</t>
  </si>
  <si>
    <t>2181_砕石製造業</t>
  </si>
  <si>
    <t>2182_再生骨材製造業</t>
  </si>
  <si>
    <t>2183_人工骨材製造業</t>
  </si>
  <si>
    <t>2184_石工品製造業</t>
  </si>
  <si>
    <t>2185_けいそう土・同製品製造業</t>
  </si>
  <si>
    <t>2186_鉱物・土石粉砕等処理業</t>
  </si>
  <si>
    <t>2191_ロックウール・同製品製造業</t>
  </si>
  <si>
    <t>2192_石こう（膏）製品製造業</t>
  </si>
  <si>
    <t>2193_石灰製造業</t>
  </si>
  <si>
    <t>2194_鋳型製造業（中子を含む）</t>
  </si>
  <si>
    <t>2199_他に分類されない窯業・土石製品製造業</t>
  </si>
  <si>
    <t>22_鉄鋼業</t>
  </si>
  <si>
    <t>2200_主として管理事務を行う本社等</t>
  </si>
  <si>
    <t>2209_その他の管理，補助的経済活動を行う事業所</t>
  </si>
  <si>
    <t>2211_高炉による製鉄業</t>
  </si>
  <si>
    <t>2212_高炉によらない製鉄業</t>
  </si>
  <si>
    <t>2213_フェロアロイ製造業</t>
  </si>
  <si>
    <t>2221_製鋼・製鋼圧延業</t>
  </si>
  <si>
    <t>2231_熱間圧延業（鋼管、伸鉄を除く）</t>
  </si>
  <si>
    <t>2232_冷間圧延業（鋼管、伸鉄を除く）</t>
  </si>
  <si>
    <t>2233_冷間ロール成型形鋼製造業</t>
  </si>
  <si>
    <t>2234_鋼管製造業</t>
  </si>
  <si>
    <t>2235_伸鉄業</t>
  </si>
  <si>
    <t>2236_磨棒鋼製造業</t>
  </si>
  <si>
    <t>2237_引抜鋼管製造業</t>
  </si>
  <si>
    <t>2238_伸線業</t>
  </si>
  <si>
    <t>2239_その他の製鋼を行わない鋼材製造業（表面処理鋼材を除く）</t>
  </si>
  <si>
    <t>2241_亜鉛鉄板製造業</t>
  </si>
  <si>
    <t>2249_その他の表面処理鋼材製造業</t>
  </si>
  <si>
    <t>2251_銑鉄鋳物製造業（鋳鉄管、可鍛鋳鉄を除く）</t>
  </si>
  <si>
    <t>2252_可鍛鋳鉄製造業</t>
  </si>
  <si>
    <t>2253_鋳鋼製造業</t>
  </si>
  <si>
    <t>2254_鍛工品製造業</t>
  </si>
  <si>
    <t>2255_鍛鋼製造業</t>
  </si>
  <si>
    <t>2291_鉄鋼シャースリット業</t>
  </si>
  <si>
    <t>2292_鉄スクラップ加工処理業</t>
  </si>
  <si>
    <t>2293_鋳鉄管製造業</t>
  </si>
  <si>
    <t>2299_他に分類されない鉄鋼業</t>
  </si>
  <si>
    <t>23_非鉄金属製造業</t>
  </si>
  <si>
    <t>2300_主として管理事務を行う本社等</t>
  </si>
  <si>
    <t>2309_その他の管理，補助的経済活動を行う事業所</t>
  </si>
  <si>
    <t>2311_銅第１次製錬・精製業</t>
  </si>
  <si>
    <t>2312_亜鉛第１次製錬・精製業</t>
  </si>
  <si>
    <t>2319_その他の非鉄金属第１次製錬・精製業</t>
  </si>
  <si>
    <t>2321_鉛第２次製錬・精製業（鉛合金製造業を含む）</t>
  </si>
  <si>
    <t>2322_アルミニウム第２次製錬・精製業（アルミニウム合金製造業を含む）</t>
  </si>
  <si>
    <t>2329_その他の非鉄金属第２次製錬・精製業（非鉄金属合金製造業を含む）</t>
  </si>
  <si>
    <t>2331_伸銅品製造業</t>
  </si>
  <si>
    <t>2332_アルミニウム・同合金圧延業（抽伸、押出しを含む）</t>
  </si>
  <si>
    <t>2339_その他の非鉄金属・同合金圧延業（抽伸、押出しを含む）</t>
  </si>
  <si>
    <t>2341_電線・ケーブル製造業（光ファイバケーブルを除く）</t>
  </si>
  <si>
    <t>2342_光ファイバケーブル製造業（通信複合ケーブルを含む）</t>
  </si>
  <si>
    <t>2351_銅・同合金鋳物製造業（ダイカストを除く）</t>
  </si>
  <si>
    <t>2352_非鉄金属鋳物製造業（銅・同合金鋳物及びダイカストを除く）</t>
  </si>
  <si>
    <t>2353_アルミニウム・同合金ダイカスト製造業</t>
  </si>
  <si>
    <t>2354_非鉄金属ダイカスト製造業（アルミニウム・同合金ダイカストを除く）</t>
  </si>
  <si>
    <t>2355_非鉄金属鍛造品製造業</t>
  </si>
  <si>
    <t>2391_核燃料製造業</t>
  </si>
  <si>
    <t>2399_他に分類されない非鉄金属製造業</t>
  </si>
  <si>
    <t>24_金属製品製造業</t>
  </si>
  <si>
    <t>2400_主として管理事務を行う本社等</t>
  </si>
  <si>
    <t>2409_その他の管理，補助的経済活動を行う事業所</t>
  </si>
  <si>
    <t>2411_ブリキ缶・その他のめっき板等製品製造業</t>
  </si>
  <si>
    <t>2421_洋食器製造業</t>
  </si>
  <si>
    <t>2422_機械刃物製造業</t>
  </si>
  <si>
    <t>2423_利器工匠具・手道具製造業（やすり、のこぎり、食卓用刃物を除く）</t>
  </si>
  <si>
    <t>2424_作業工具製造業</t>
  </si>
  <si>
    <t>2425_手引のこぎり・のこ刃製造業</t>
  </si>
  <si>
    <t>2426_農業用器具製造業（農業用機械を除く）</t>
  </si>
  <si>
    <t>2429_その他の金物類製造業</t>
  </si>
  <si>
    <t>2431_配管工事用附属品製造業（バルブ、コックを除く）</t>
  </si>
  <si>
    <t>2432_ガス機器・石油機器製造業</t>
  </si>
  <si>
    <t>2433_温風・温水暖房装置製造業</t>
  </si>
  <si>
    <t>2439_その他の暖房・調理装置製造業（電気機械器具、ガス機器、石油機器を除く）</t>
  </si>
  <si>
    <t>2441_鉄骨製造業</t>
  </si>
  <si>
    <t>2442_建設用金属製品製造業（鉄骨を除く）</t>
  </si>
  <si>
    <t>2443_金属製サッシ・ドア製造業</t>
  </si>
  <si>
    <t>2444_鉄骨系プレハブ住宅製造業</t>
  </si>
  <si>
    <t>2445_建築用金属製品製造業（サッシ、ドア、建築用金物を除く）</t>
  </si>
  <si>
    <t>2446_製缶板金業</t>
  </si>
  <si>
    <t>2451_アルミニウム・同合金プレス製品製造業</t>
  </si>
  <si>
    <t>2452_金属プレス製品製造業（アルミニウム・同合金を除く）</t>
  </si>
  <si>
    <t>2453_粉末や金製品製造業</t>
  </si>
  <si>
    <t>2461_金属製品塗装業</t>
  </si>
  <si>
    <t>2462_溶融めっき業（表面処理鋼材製造業を除く）</t>
  </si>
  <si>
    <t>2463_金属彫刻業</t>
  </si>
  <si>
    <t>2464_電気めっき業（表面処理鋼材製造業を除く）</t>
  </si>
  <si>
    <t>2465_金属熱処理業</t>
  </si>
  <si>
    <t>2469_その他の金属表面処理業</t>
  </si>
  <si>
    <t>2471_くぎ製造業</t>
  </si>
  <si>
    <t>2479_その他の金属線製品製造業</t>
  </si>
  <si>
    <t>2481_ボルト・ナット・リベット・小ねじ・木ねじ等製造業</t>
  </si>
  <si>
    <t>2491_金庫製造業</t>
  </si>
  <si>
    <t>2492_金属製スプリング製造業</t>
  </si>
  <si>
    <t>2499_他に分類されない金属製品製造業</t>
  </si>
  <si>
    <t>25_はん用機械器具製造業</t>
  </si>
  <si>
    <t>2500_主として管理事務を行う本社等</t>
  </si>
  <si>
    <t>2509_その他の管理，補助的経済活動を行う事業所</t>
  </si>
  <si>
    <t>2511_ボイラ製造業</t>
  </si>
  <si>
    <t>2512_蒸気機関・タービン・水力タービン製造業（舶用を除く）</t>
  </si>
  <si>
    <t>2513_はん用内燃機関製造業</t>
  </si>
  <si>
    <t>2519_その他の原動機製造業</t>
  </si>
  <si>
    <t>2521_ポンプ・同装置製造業</t>
  </si>
  <si>
    <t>2522_空気圧縮機・ガス圧縮機・送風機製造業</t>
  </si>
  <si>
    <t>2523_油圧・空圧機器製造業</t>
  </si>
  <si>
    <t>2532_エレベータ・エスカレータ製造業</t>
  </si>
  <si>
    <t>2533_物流運搬設備製造業</t>
  </si>
  <si>
    <t>2535_冷凍機・温湿調整装置製造業</t>
  </si>
  <si>
    <t>2591_消火器具・消火装置製造業</t>
  </si>
  <si>
    <t>2592_弁・同附属品製造業</t>
  </si>
  <si>
    <t>2593_パイプ加工・パイプ附属品加工業</t>
  </si>
  <si>
    <t>2594_玉軸受・ころ軸受製造業</t>
  </si>
  <si>
    <t>2595_ピストンリング製造業</t>
  </si>
  <si>
    <t>2596_他に分類されないはん用機械・装置製造業</t>
  </si>
  <si>
    <t>2599_各種機械・同部分品製造修理業（注文製造・修理）</t>
  </si>
  <si>
    <t>26_生産用機械器具製造業</t>
  </si>
  <si>
    <t>2600_主として管理事務を行う本社等</t>
  </si>
  <si>
    <t>2609_その他の管理，補助的経済活動を行う事業所</t>
  </si>
  <si>
    <t>2611_農業用機械製造業（農業用器具を除く）</t>
  </si>
  <si>
    <t>2621_建設機械・鉱山機械製造業</t>
  </si>
  <si>
    <t>2631_化学繊維機械・紡績機械製造業</t>
  </si>
  <si>
    <t>2632_製織機械・編組機械製造業</t>
  </si>
  <si>
    <t>2633_染色整理仕上機械製造業</t>
  </si>
  <si>
    <t>2634_繊維機械部分品・取付具・附属品製造業</t>
  </si>
  <si>
    <t>2635_縫製機械製造業</t>
  </si>
  <si>
    <t>2641_食品機械・同装置製造業</t>
  </si>
  <si>
    <t>2642_木材加工機械製造業</t>
  </si>
  <si>
    <t>2643_パルプ装置・製紙機械製造業</t>
  </si>
  <si>
    <t>2644_印刷・製本・紙工機械製造業</t>
  </si>
  <si>
    <t>2645_包装・荷造機械製造業</t>
  </si>
  <si>
    <t>2651_鋳造装置製造業</t>
  </si>
  <si>
    <t>2652_化学機械・同装置製造業</t>
  </si>
  <si>
    <t>2653_プラスチック加工機械・同附属装置製造業</t>
  </si>
  <si>
    <t>2661_金属工作機械製造業</t>
  </si>
  <si>
    <t>2662_金属加工機械製造業（金属工作機械を除く）</t>
  </si>
  <si>
    <t>2663_金属工作機械用・金属加工機械用部分品・附属品製造業（機械工具、金型を除く）</t>
  </si>
  <si>
    <t>2664_機械工具製造業（粉末や金業を除く）</t>
  </si>
  <si>
    <t>2671_半導体製造装置製造業</t>
  </si>
  <si>
    <t>2672_フラットパネルディスプレイ製造装置製造業</t>
  </si>
  <si>
    <t>2691_金属用金型・同部分品・附属品製造業</t>
  </si>
  <si>
    <t>2692_非金属用金型・同部分品・附属品製造業</t>
  </si>
  <si>
    <t>2693_真空装置・真空機器製造業</t>
  </si>
  <si>
    <t>2694_ロボット製造業</t>
  </si>
  <si>
    <t>2699_他に分類されない生産用機械・同部分品製造業</t>
  </si>
  <si>
    <t>27_業務用機械器具製造業</t>
  </si>
  <si>
    <t>2700_主として管理事務を行う本社等</t>
  </si>
  <si>
    <t>2709_その他の管理，補助的経済活動を行う事業所</t>
  </si>
  <si>
    <t>2711_複写機製造業</t>
  </si>
  <si>
    <t>2719_その他の事務用機械器具製造業</t>
  </si>
  <si>
    <t>2721_サービス用機械器具製造業</t>
  </si>
  <si>
    <t>2722_娯楽用機械製造業</t>
  </si>
  <si>
    <t>2723_自動販売機製造業</t>
  </si>
  <si>
    <t>2729_その他のサービス用・娯楽用機械器具製造業</t>
  </si>
  <si>
    <t>2731_体積計製造業</t>
  </si>
  <si>
    <t>2732_はかり製造業</t>
  </si>
  <si>
    <t>2733_圧力計・流量計・液面計等製造業</t>
  </si>
  <si>
    <t>2734_精密測定器製造業</t>
  </si>
  <si>
    <t>2735_分析機器製造業</t>
  </si>
  <si>
    <t>2736_試験機製造業</t>
  </si>
  <si>
    <t>2737_測量機械器具製造業</t>
  </si>
  <si>
    <t>2738_理化学機械器具製造業</t>
  </si>
  <si>
    <t>2739_その他の計量器・測定器・分析機器・試験機・測量機械器具・理化学機械器具製造業</t>
  </si>
  <si>
    <t>2741_医療用機械器具製造業</t>
  </si>
  <si>
    <t>2742_歯科用機械器具製造業</t>
  </si>
  <si>
    <t>2743_医療用品製造業（動物用医療機械器具を含む）</t>
  </si>
  <si>
    <t>2744_歯科材料製造業</t>
  </si>
  <si>
    <t>2751_顕微鏡・望遠鏡等製造業</t>
  </si>
  <si>
    <t>2752_写真機・映画用機械・同附属品製造業</t>
  </si>
  <si>
    <t>2753_光学機械用レンズ・プリズム製造業</t>
  </si>
  <si>
    <t>2761_武器製造業</t>
  </si>
  <si>
    <t>28_電子部品・デバイス・電子回路製造業</t>
  </si>
  <si>
    <t>2800_主として管理事務を行う本社等</t>
  </si>
  <si>
    <t>2809_その他の管理，補助的経済活動を行う事業所</t>
  </si>
  <si>
    <t>2811_電子管製造業</t>
  </si>
  <si>
    <t>2812_光電変換素子製造業</t>
  </si>
  <si>
    <t>2813_半導体素子製造業（光電変換素子を除く）</t>
  </si>
  <si>
    <t>2814_集積回路製造業</t>
  </si>
  <si>
    <t>2815_液晶パネル・フラットパネル製造業</t>
  </si>
  <si>
    <t>2821_抵抗器・コンデンサ・変成器・複合部品製造業</t>
  </si>
  <si>
    <t>2823_コネクタ・スイッチ・リレー製造業</t>
  </si>
  <si>
    <t>2831_半導体メモリメディア製造業</t>
  </si>
  <si>
    <t>2832_光ディスク・磁気ディスク・磁気テープ製造業</t>
  </si>
  <si>
    <t>2841_電子回路基板製造業</t>
  </si>
  <si>
    <t>2842_電子回路実装基板製造業</t>
  </si>
  <si>
    <t>2851_電源ユニット・高周波ユニット・コントロールユニット製造業</t>
  </si>
  <si>
    <t>2859_その他のユニット部品製造業</t>
  </si>
  <si>
    <t>2899_その他の電子部品・デバイス・電子回路製造業</t>
  </si>
  <si>
    <t>29_電気機械器具製造業</t>
  </si>
  <si>
    <t>2900_主として管理事務を行う本社等</t>
  </si>
  <si>
    <t>2909_その他の管理，補助的経済活動を行う事業所</t>
  </si>
  <si>
    <t>2911_発電機・電動機・その他の回転電気機械製造業</t>
  </si>
  <si>
    <t>2912_変圧器類製造業（電子機器用を除く）</t>
  </si>
  <si>
    <t>2913_電力開閉装置製造業</t>
  </si>
  <si>
    <t>2914_配電盤・電力制御装置製造業</t>
  </si>
  <si>
    <t>2915_配線器具・配線付属品製造業</t>
  </si>
  <si>
    <t>2921_電気溶接機製造業</t>
  </si>
  <si>
    <t>2922_内燃機関電装品製造業</t>
  </si>
  <si>
    <t>2929_その他の産業用電気機械器具製造業（車両用、船舶用を含む）</t>
  </si>
  <si>
    <t>2931_ちゅう房機器製造業</t>
  </si>
  <si>
    <t>2932_空調・住宅関連機器製造業</t>
  </si>
  <si>
    <t>2933_衣料衛生関連機器製造業</t>
  </si>
  <si>
    <t>2939_その他の民生用電気機械器具製造業</t>
  </si>
  <si>
    <t>2941_電球製造業</t>
  </si>
  <si>
    <t>2942_電気照明器具製造業</t>
  </si>
  <si>
    <t>2951_蓄電池製造業</t>
  </si>
  <si>
    <t>2952_一次電池（乾電池、湿電池）製造業</t>
  </si>
  <si>
    <t>2961_Ｘ線装置製造業</t>
  </si>
  <si>
    <t>2962_医療用電子応用装置製造業</t>
  </si>
  <si>
    <t>2969_その他の電子応用装置製造業</t>
  </si>
  <si>
    <t>2971_電気計測器製造業（別掲を除く）</t>
  </si>
  <si>
    <t>2972_工業計器製造業</t>
  </si>
  <si>
    <t>2973_医療用計測器製造業</t>
  </si>
  <si>
    <t>2999_その他の電気機械器具製造業</t>
  </si>
  <si>
    <t>30_情報通信機械器具製造業</t>
  </si>
  <si>
    <t>3000_主として管理事務を行う本社等</t>
  </si>
  <si>
    <t>3009_その他の管理，補助的経済活動を行う事業所</t>
  </si>
  <si>
    <t>3011_有線通信機械器具製造業</t>
  </si>
  <si>
    <t>3013_無線通信機械器具製造業</t>
  </si>
  <si>
    <t>3014_ラジオ受信機・テレビジョン受信機製造業</t>
  </si>
  <si>
    <t>3015_交通信号保安装置製造業</t>
  </si>
  <si>
    <t>3019_その他の通信機械器具・同関連機械器具製造業</t>
  </si>
  <si>
    <t>3021_ビデオ機器製造業</t>
  </si>
  <si>
    <t>3022_デジタルカメラ製造業</t>
  </si>
  <si>
    <t>3023_電気音響機械器具製造業</t>
  </si>
  <si>
    <t>3031_電子計算機製造業（パーソナルコンピュータを除く）</t>
  </si>
  <si>
    <t>3032_パーソナルコンピュータ製造業</t>
  </si>
  <si>
    <t>3033_外部記憶装置製造業</t>
  </si>
  <si>
    <t>3034_印刷装置製造業</t>
  </si>
  <si>
    <t>3035_表示装置製造業</t>
  </si>
  <si>
    <t>3039_その他の附属装置製造業</t>
  </si>
  <si>
    <t>31_輸送用機械器具製造業</t>
  </si>
  <si>
    <t>3100_主として管理事務を行う本社等</t>
  </si>
  <si>
    <t>3109_その他の管理，補助的経済活動を行う事業所</t>
  </si>
  <si>
    <t>3111_自動車製造業（二輪自動車を含む）</t>
  </si>
  <si>
    <t>3112_自動車車体・附随車製造業</t>
  </si>
  <si>
    <t>3113_自動車部分品・附属品製造業</t>
  </si>
  <si>
    <t>3121_鉄道車両製造業</t>
  </si>
  <si>
    <t>3122_鉄道車両用部分品製造業</t>
  </si>
  <si>
    <t>3131_船舶製造・修理業</t>
  </si>
  <si>
    <t>3132_船体ブロック製造業</t>
  </si>
  <si>
    <t>3133_舟艇製造・修理業</t>
  </si>
  <si>
    <t>3134_舶用機関製造業</t>
  </si>
  <si>
    <t>3141_航空機製造業</t>
  </si>
  <si>
    <t>3142_航空機用原動機製造業</t>
  </si>
  <si>
    <t>3149_その他の航空機部分品・補助装置製造業</t>
  </si>
  <si>
    <t>3151_フォークリフトトラック・同部分品・附属品製造業</t>
  </si>
  <si>
    <t>3159_その他の産業用運搬車両・同部分品・附属品製造業</t>
  </si>
  <si>
    <t>3191_自転車・同部分品製造業</t>
  </si>
  <si>
    <t>3199_他に分類されない輸送用機械器具製造業</t>
  </si>
  <si>
    <t>32_その他の製造業</t>
  </si>
  <si>
    <t>3200_主として管理事務を行う本社等</t>
  </si>
  <si>
    <t>3209_その他の管理，補助的経済活動を行う事業所</t>
  </si>
  <si>
    <t>3211_貴金属・宝石製装身具（ジュエリー）製品製造業</t>
  </si>
  <si>
    <t>3212_貴金属・宝石製装身具（ジュエリー）附属品・同材料加工業</t>
  </si>
  <si>
    <t>3219_その他の貴金属製品製造業</t>
  </si>
  <si>
    <t>3221_装身具・装飾品製造業（貴金属・宝石製を除く）</t>
  </si>
  <si>
    <t>3222_造花・装飾用羽毛製造業</t>
  </si>
  <si>
    <t>3223_ボタン製造業</t>
  </si>
  <si>
    <t>3224_針・ピン・ホック・スナップ・同関連品製造業</t>
  </si>
  <si>
    <t>3229_その他の装身具・装飾品製造業</t>
  </si>
  <si>
    <t>3231_時計・同部分品製造業</t>
  </si>
  <si>
    <t>3241_ピアノ製造業</t>
  </si>
  <si>
    <t>3249_その他の楽器・楽器部品・同材料製造業</t>
  </si>
  <si>
    <t>3251_娯楽用具・がん具製造業（人形を除く）</t>
  </si>
  <si>
    <t>3252_人形製造業</t>
  </si>
  <si>
    <t>3253_運動用具製造業</t>
  </si>
  <si>
    <t>3261_万年筆・ぺン類・鉛筆製造業</t>
  </si>
  <si>
    <t>3262_毛筆・絵画用品製造業（鉛筆を除く）</t>
  </si>
  <si>
    <t>3269_その他の事務用品製造業</t>
  </si>
  <si>
    <t>3271_漆器製造業</t>
  </si>
  <si>
    <t>3281_麦わら・パナマ類帽子・わら工品製造業</t>
  </si>
  <si>
    <t>3282_畳製造業</t>
  </si>
  <si>
    <t>3283_うちわ・扇子・ちょうちん製造業</t>
  </si>
  <si>
    <t>3284_ほうき・ブラシ製造業</t>
  </si>
  <si>
    <t>3285_喫煙用具製造業（貴金属・宝石製を除く）</t>
  </si>
  <si>
    <t>3289_その他の生活雑貨製品製造業</t>
  </si>
  <si>
    <t>3291_煙火製造業</t>
  </si>
  <si>
    <t>3292_看板・標識機製造業</t>
  </si>
  <si>
    <t>3294_モデル・模型製造業</t>
  </si>
  <si>
    <t>3295_工業用模型製造業</t>
  </si>
  <si>
    <t>3296_情報記録物製造業（新聞、書籍等の印刷物を除く）</t>
  </si>
  <si>
    <t>F_電気・ガス・熱供給・水道業</t>
  </si>
  <si>
    <t>33_電気業</t>
  </si>
  <si>
    <t>3300_主として管理事務を行う本社等</t>
  </si>
  <si>
    <t>0901_エネルギー</t>
  </si>
  <si>
    <t>3309_その他の管理，補助的経済活動を行う事業所</t>
  </si>
  <si>
    <t>34_ガス業</t>
  </si>
  <si>
    <t>3400_主として管理事務を行う本社等</t>
  </si>
  <si>
    <t>3409_その他の管理、補助的経済活動を行う事業所</t>
  </si>
  <si>
    <t>35_熱供給業</t>
  </si>
  <si>
    <t>3500_主として管理事務を行う本社等</t>
  </si>
  <si>
    <t>3509_その他の管理，補助的経済活動を行う事業所</t>
  </si>
  <si>
    <t>3511_熱供給業</t>
  </si>
  <si>
    <t>3600_主として管理事務を行う本社等</t>
  </si>
  <si>
    <t>3609_その他の管理，補助的経済活動を行う事業所</t>
  </si>
  <si>
    <t>3611_上水道業</t>
  </si>
  <si>
    <t>3621_工業用水道業</t>
  </si>
  <si>
    <t>3631_下水道処理施設維持管理業</t>
  </si>
  <si>
    <t>3632_下水道管路施設維持管理業</t>
  </si>
  <si>
    <t>G_情報通信業</t>
  </si>
  <si>
    <t>3700_主として管理事務を行う本社等</t>
  </si>
  <si>
    <t>3709_その他の管理，補助的経済活動を行う事業所</t>
  </si>
  <si>
    <t>3711_地域電気通信業（有線放送電話業を除く）</t>
  </si>
  <si>
    <t>3712_長距離電気通信業</t>
  </si>
  <si>
    <t>3713_有線放送電話業</t>
  </si>
  <si>
    <t>3719_その他の固定電気通信業</t>
  </si>
  <si>
    <t>3721_移動電気通信業</t>
  </si>
  <si>
    <t>3731_電気通信に附帯するサービス業</t>
  </si>
  <si>
    <t>38_放送業</t>
  </si>
  <si>
    <t>3800_主として管理事務を行う本社等</t>
  </si>
  <si>
    <t>10_サービス業</t>
  </si>
  <si>
    <t>1006_その他のサービス業</t>
  </si>
  <si>
    <t>3809_その他の管理，補助的経済活動を行う事業所</t>
  </si>
  <si>
    <t>3811_公共放送業（有線放送業を除く）</t>
  </si>
  <si>
    <t>3821_テレビジョン放送業（衛星放送業を除く）</t>
  </si>
  <si>
    <t>3822_ラジオ放送業（衛星放送業を除く）</t>
  </si>
  <si>
    <t>3823_衛星放送業</t>
  </si>
  <si>
    <t>3829_その他の民間放送業</t>
  </si>
  <si>
    <t>3831_有線テレビジョン放送業</t>
  </si>
  <si>
    <t>3832_有線ラジオ放送業</t>
  </si>
  <si>
    <t>39_情報サービス業</t>
  </si>
  <si>
    <t>3900_主として管理事務を行う本社等</t>
  </si>
  <si>
    <t>3909_その他の管理，補助的経済活動を行う事業所</t>
  </si>
  <si>
    <t>3911_受託開発ソフトウェア業</t>
  </si>
  <si>
    <t>3912_組込みソフトウェア業</t>
  </si>
  <si>
    <t>3913_パッケージソフトウェア業</t>
  </si>
  <si>
    <t>3914_ゲームソフトウェア業</t>
  </si>
  <si>
    <t>3921_情報処理サービス業</t>
  </si>
  <si>
    <t>3922_情報提供サービス業</t>
  </si>
  <si>
    <t>3923_市場調査・世論調査・社会調査業</t>
  </si>
  <si>
    <t>3929_その他の情報処理・提供サービス業</t>
  </si>
  <si>
    <t>40_インターネット附随サービス業</t>
  </si>
  <si>
    <t>4000_主として管理事務を行う本社等</t>
  </si>
  <si>
    <t>4009_その他の管理，補助的経済活動を行う事業所</t>
  </si>
  <si>
    <t>4011_ポータルサイト・サーバ運営業</t>
  </si>
  <si>
    <t>4012_アプリケーション・サービス・コンテンツ・プロバイダ</t>
  </si>
  <si>
    <t>4013_インターネット利用サポート業</t>
  </si>
  <si>
    <t>41_映像・音声・文字情報制作業</t>
  </si>
  <si>
    <t>4100_主として管理事務を行う本社等</t>
  </si>
  <si>
    <t>4109_その他の管理，補助的経済活動を行う事業所</t>
  </si>
  <si>
    <t>4111_映画・ビデオ制作業（テレビジョン番組制作業、アニメーション制作業を除く）</t>
  </si>
  <si>
    <t>4112_テレビジョン番組制作業（アニメーション制作業を除く）</t>
  </si>
  <si>
    <t>4113_アニメーション制作業</t>
  </si>
  <si>
    <t>4114_映画・ビデオ・テレビジョン番組配給業</t>
  </si>
  <si>
    <t>4121_レコード制作業</t>
  </si>
  <si>
    <t>4122_ラジオ番組制作業</t>
  </si>
  <si>
    <t>4131_新聞業</t>
  </si>
  <si>
    <t>4141_出版業</t>
  </si>
  <si>
    <t>4151_広告制作業</t>
  </si>
  <si>
    <t>4161_ニュース供給業</t>
  </si>
  <si>
    <t>4169_その他の映像・音声・文字情報制作に附帯するサービス業</t>
  </si>
  <si>
    <t>H_運輸業，郵便業</t>
  </si>
  <si>
    <t>42_鉄道業</t>
  </si>
  <si>
    <t>4200_主として管理事務を行う本社等</t>
  </si>
  <si>
    <t>0801_運輸業</t>
  </si>
  <si>
    <t>4209_その他の管理，補助的経済活動を行う事業所</t>
  </si>
  <si>
    <t>4211_普通鉄道業</t>
  </si>
  <si>
    <t>4212_軌道業</t>
  </si>
  <si>
    <t>4213_地下鉄道業</t>
  </si>
  <si>
    <t>4214_モノレール鉄道業（地下鉄道業を除く）</t>
  </si>
  <si>
    <t>4215_案内軌条式鉄道業（地下鉄道業を除く）</t>
  </si>
  <si>
    <t>4216_鋼索鉄道業</t>
  </si>
  <si>
    <t>4217_索道業</t>
  </si>
  <si>
    <t>4219_その他の鉄道業</t>
  </si>
  <si>
    <t>43_道路旅客運送業</t>
  </si>
  <si>
    <t>4300_主として管理事務を行う本社等</t>
  </si>
  <si>
    <t>4309_その他の管理，補助的経済活動を行う事業所</t>
  </si>
  <si>
    <t>4311_一般乗合旅客自動車運送業</t>
  </si>
  <si>
    <t>4321_一般乗用旅客自動車運送業</t>
  </si>
  <si>
    <t>4331_一般貸切旅客自動車運送業</t>
  </si>
  <si>
    <t>4391_特定旅客自動車運送業</t>
  </si>
  <si>
    <t>4399_他に分類されない道路旅客運送業</t>
  </si>
  <si>
    <t>44_道路貨物運送業</t>
  </si>
  <si>
    <t>4400_主として管理事務を行う本社等</t>
  </si>
  <si>
    <t>4409_その他の管理，補助的経済活動を行う事業所</t>
  </si>
  <si>
    <t>4411_一般貨物自動車運送業（特別積合せ貨物運送業を除く）</t>
  </si>
  <si>
    <t>4412_特別積合せ貨物運送業</t>
  </si>
  <si>
    <t>4421_特定貨物自動車運送業</t>
  </si>
  <si>
    <t>4431_貨物軽自動車運送業</t>
  </si>
  <si>
    <t>4441_集配利用運送業</t>
  </si>
  <si>
    <t>4499_その他の道路貨物運送業</t>
  </si>
  <si>
    <t>45_水運業</t>
  </si>
  <si>
    <t>4500_主として管理事務を行う本社等</t>
  </si>
  <si>
    <t>4509_その他の管理，補助的経済活動を行う事業所</t>
  </si>
  <si>
    <t>4511_外航旅客海運業</t>
  </si>
  <si>
    <t>4512_外航貨物海運業</t>
  </si>
  <si>
    <t>4521_沿海旅客海運業</t>
  </si>
  <si>
    <t>4522_沿海貨物海運業</t>
  </si>
  <si>
    <t>4531_港湾旅客海運業</t>
  </si>
  <si>
    <t>4532_河川水運業</t>
  </si>
  <si>
    <t>4533_湖沼水運業</t>
  </si>
  <si>
    <t>4541_船舶貸渡業（内航船舶貸渡業を除く）</t>
  </si>
  <si>
    <t>4542_内航船舶貸渡業</t>
  </si>
  <si>
    <t>46_航空運輸業</t>
  </si>
  <si>
    <t>4600_主として管理事務を行う本社等</t>
  </si>
  <si>
    <t>4609_その他の管理，補助的経済活動を行う事業所</t>
  </si>
  <si>
    <t>4611_航空運送業</t>
  </si>
  <si>
    <t>4621_航空機使用業（航空運送業を除く）</t>
  </si>
  <si>
    <t>4700_主として管理事務を行う本社等</t>
  </si>
  <si>
    <t>4709_その他の管理，補助的経済活動を行う事業所</t>
  </si>
  <si>
    <t>4711_倉庫業（冷蔵倉庫業を除く）</t>
  </si>
  <si>
    <t>4721_冷蔵倉庫業</t>
  </si>
  <si>
    <t>4800_主として管理事務を行う本社等</t>
  </si>
  <si>
    <t>4809_その他の管理，補助的経済活動を行う事業所</t>
  </si>
  <si>
    <t>4811_港湾運送業</t>
  </si>
  <si>
    <t>4821_利用運送業（集配利用運送業を除く）</t>
  </si>
  <si>
    <t>4822_運送取次業</t>
  </si>
  <si>
    <t>4831_運送代理店</t>
  </si>
  <si>
    <t>4841_こん包業（組立こん包業を除く）</t>
  </si>
  <si>
    <t>4842_組立こん包業</t>
  </si>
  <si>
    <t>4851_鉄道施設提供業</t>
  </si>
  <si>
    <t>4852_道路運送固定施設業</t>
  </si>
  <si>
    <t>4853_自動車ターミナル業</t>
  </si>
  <si>
    <t>4854_貨物荷扱固定施設業</t>
  </si>
  <si>
    <t>4855_桟橋泊きょ業</t>
  </si>
  <si>
    <t>4856_飛行場業</t>
  </si>
  <si>
    <t>4891_海運仲立業</t>
  </si>
  <si>
    <t>4901_管理，補助的経済活動を行う事業所</t>
  </si>
  <si>
    <t>4911_郵便業（信書便事業を含む）</t>
  </si>
  <si>
    <t>I_卸売業，小売業</t>
  </si>
  <si>
    <t>50_各種商品卸売業</t>
  </si>
  <si>
    <t>5000_主として管理事務を行う本社等</t>
  </si>
  <si>
    <t>0404_その他の卸売業</t>
  </si>
  <si>
    <t>5008_自家用倉庫</t>
  </si>
  <si>
    <t>5009_その他の管理，補助的経済活動を行う事業所</t>
  </si>
  <si>
    <t>5011_各種商品卸売業（従業者が常時100人以上のもの）</t>
  </si>
  <si>
    <t>5019_その他の各種商品卸売業</t>
  </si>
  <si>
    <t>51_繊維・衣服等卸売業</t>
  </si>
  <si>
    <t>5100_主として管理事務を行う本社等</t>
  </si>
  <si>
    <t>5108_自家用倉庫</t>
  </si>
  <si>
    <t>5109_その他の管理，補助的経済活動を行う事業所</t>
  </si>
  <si>
    <t>5111_繊維原料卸売業</t>
  </si>
  <si>
    <t>5112_糸卸売業</t>
  </si>
  <si>
    <t>5113_織物卸売業（室内装飾繊維品を除く）</t>
  </si>
  <si>
    <t>5121_男子服卸売業</t>
  </si>
  <si>
    <t>5122_婦人・子供服卸売業</t>
  </si>
  <si>
    <t>5123_下着類卸売業</t>
  </si>
  <si>
    <t>5129_その他の衣服卸売業</t>
  </si>
  <si>
    <t>5131_寝具類卸売業</t>
  </si>
  <si>
    <t>5132_靴・履物卸売業</t>
  </si>
  <si>
    <t>5133_かばん・袋物卸売業</t>
  </si>
  <si>
    <t>5139_その他の身の回り品卸売業</t>
  </si>
  <si>
    <t>52_飲食料品卸売業</t>
  </si>
  <si>
    <t>5200_主として管理事務を行う本社等</t>
  </si>
  <si>
    <t>5208_自家用倉庫</t>
  </si>
  <si>
    <t>5209_その他の管理，補助的経済活動を行う事業所</t>
  </si>
  <si>
    <t>5211_米麦卸売業</t>
  </si>
  <si>
    <t>5212_雑穀・豆類卸売業</t>
  </si>
  <si>
    <t>5213_野菜卸売業</t>
  </si>
  <si>
    <t>5214_果実卸売業</t>
  </si>
  <si>
    <t>5215_食肉卸売業</t>
  </si>
  <si>
    <t>5216_生鮮魚介卸売業</t>
  </si>
  <si>
    <t>5219_その他の農畜産物・水産物卸売業</t>
  </si>
  <si>
    <t>5221_砂糖・味そ・しょう油卸売業</t>
  </si>
  <si>
    <t>5222_酒類卸売業</t>
  </si>
  <si>
    <t>5223_乾物卸売業</t>
  </si>
  <si>
    <t>5224_菓子・パン類卸売業</t>
  </si>
  <si>
    <t>5225_飲料卸売業（別掲を除く）</t>
  </si>
  <si>
    <t>5226_茶類卸売業</t>
  </si>
  <si>
    <t>5227_牛乳・乳製品卸売業</t>
  </si>
  <si>
    <t>5229_その他の食料・飲料卸売業</t>
  </si>
  <si>
    <t>53_建築材料，鉱物・金属材料等卸売業</t>
  </si>
  <si>
    <t>5300_主として管理事務を行う本社等</t>
  </si>
  <si>
    <t>5308_自家用倉庫</t>
  </si>
  <si>
    <t>5309_その他の管理，補助的経済活動を行う事業所</t>
  </si>
  <si>
    <t>5311_木材・竹材卸売業</t>
  </si>
  <si>
    <t>5312_セメント卸売業</t>
  </si>
  <si>
    <t>5313_板ガラス卸売業</t>
  </si>
  <si>
    <t>5314_建築用金属製品卸売業（建築用金物を除く）</t>
  </si>
  <si>
    <t>5319_その他の建築材料卸売業</t>
  </si>
  <si>
    <t>5321_塗料卸売業</t>
  </si>
  <si>
    <t>5322_プラスチック卸売業</t>
  </si>
  <si>
    <t>5329_その他の化学製品卸売業</t>
  </si>
  <si>
    <t>5331_石油卸売業</t>
  </si>
  <si>
    <t>5332_鉱物卸売業（石油を除く）</t>
  </si>
  <si>
    <t>5341_鉄鋼粗製品卸売業</t>
  </si>
  <si>
    <t>5342_鉄鋼一次製品卸売業</t>
  </si>
  <si>
    <t>5349_その他の鉄鋼製品卸売業</t>
  </si>
  <si>
    <t>5351_非鉄金属地金卸売業</t>
  </si>
  <si>
    <t>5352_非鉄金属製品卸売業</t>
  </si>
  <si>
    <t>5361_空瓶・空缶等空容器卸売業</t>
  </si>
  <si>
    <t>5362_鉄スクラップ卸売業</t>
  </si>
  <si>
    <t>5363_非鉄金属スクラップ卸売業</t>
  </si>
  <si>
    <t>5364_古紙卸売業</t>
  </si>
  <si>
    <t>5369_その他の再生資源卸売業</t>
  </si>
  <si>
    <t>54_機械器具卸売業</t>
  </si>
  <si>
    <t>5400_主として管理事務を行う本社等</t>
  </si>
  <si>
    <t>5408_自家用倉庫</t>
  </si>
  <si>
    <t>5409_その他の管理，補助的経済活動を行う事業所</t>
  </si>
  <si>
    <t>5411_農業用機械器具卸売業</t>
  </si>
  <si>
    <t>5412_建設機械・鉱山機械卸売業</t>
  </si>
  <si>
    <t>5413_金属加工機械卸売業</t>
  </si>
  <si>
    <t>5414_事務用機械器具卸売業</t>
  </si>
  <si>
    <t>5419_その他の産業機械器具卸売業</t>
  </si>
  <si>
    <t>5421_自動車卸売業（二輪自動車を含む）</t>
  </si>
  <si>
    <t>5422_自動車部分品・附属品卸売業（中古品を除く）</t>
  </si>
  <si>
    <t>5423_自動車中古部品卸売業</t>
  </si>
  <si>
    <t>5431_家庭用電気機械器具卸売業</t>
  </si>
  <si>
    <t>5432_電気機械器具卸売業（家庭用電気機械器具を除く）</t>
  </si>
  <si>
    <t>5491_輸送用機械器具卸売業（自動車を除く）</t>
  </si>
  <si>
    <t>5492_計量器・理化学機械器具・光学機械器具等卸売業</t>
  </si>
  <si>
    <t>5493_医療用機械器具卸売業（歯科用機械器具を含む）</t>
  </si>
  <si>
    <t>55_その他の卸売業</t>
  </si>
  <si>
    <t>5500_主として管理事務を行う本社等</t>
  </si>
  <si>
    <t>5508_自家用倉庫</t>
  </si>
  <si>
    <t>5509_その他の管理，補助的経済活動を行う事業所</t>
  </si>
  <si>
    <t>5511_家具・建具卸売業</t>
  </si>
  <si>
    <t>5512_荒物卸売業</t>
  </si>
  <si>
    <t>5513_畳卸売業</t>
  </si>
  <si>
    <t>5514_室内装飾繊維品卸売業</t>
  </si>
  <si>
    <t>5515_陶磁器・ガラス器卸売業</t>
  </si>
  <si>
    <t>5519_その他のじゅう器卸売業</t>
  </si>
  <si>
    <t>5521_医薬品卸売業</t>
  </si>
  <si>
    <t>5522_医療用品卸売業</t>
  </si>
  <si>
    <t>5523_化粧品卸売業</t>
  </si>
  <si>
    <t>5524_合成洗剤卸売業</t>
  </si>
  <si>
    <t>5531_紙卸売業</t>
  </si>
  <si>
    <t>5532_紙製品卸売業</t>
  </si>
  <si>
    <t>5591_金物卸売業</t>
  </si>
  <si>
    <t>5592_肥料・飼料卸売業</t>
  </si>
  <si>
    <t>5593_スポーツ用品卸売業</t>
  </si>
  <si>
    <t>5594_娯楽用品・がん具卸売業</t>
  </si>
  <si>
    <t>5595_たばこ卸売業</t>
  </si>
  <si>
    <t>5596_ジュエリー製品卸売業</t>
  </si>
  <si>
    <t>5597_書籍・雑誌卸売業</t>
  </si>
  <si>
    <t>5598_代理商、仲立業</t>
  </si>
  <si>
    <t>5599_他に分類されないその他の卸売業</t>
  </si>
  <si>
    <t>56_各種商品小売業</t>
  </si>
  <si>
    <t>5600_主として管理事務を行う本社等</t>
  </si>
  <si>
    <t>0501_小売業</t>
  </si>
  <si>
    <t>5608_自家用倉庫</t>
  </si>
  <si>
    <t>5609_その他の管理，補助的経済活動を行う事業所</t>
  </si>
  <si>
    <t>57_織物・衣服・身の回り品小売業</t>
  </si>
  <si>
    <t>5700_主として管理事務を行う本社等</t>
  </si>
  <si>
    <t>5708_自家用倉庫</t>
  </si>
  <si>
    <t>5709_その他の管理，補助的経済活動を行う事業所</t>
  </si>
  <si>
    <t>5711_呉服・服地小売業</t>
  </si>
  <si>
    <t>5712_寝具小売業</t>
  </si>
  <si>
    <t>5721_男子服小売業</t>
  </si>
  <si>
    <t>5731_婦人服小売業</t>
  </si>
  <si>
    <t>5732_子供服小売業</t>
  </si>
  <si>
    <t>5741_靴小売業</t>
  </si>
  <si>
    <t>5742_履物小売業（靴を除く）</t>
  </si>
  <si>
    <t>5791_かばん・袋物小売業</t>
  </si>
  <si>
    <t>5792_下着類小売業</t>
  </si>
  <si>
    <t>5793_洋品雑貨・小間物小売業</t>
  </si>
  <si>
    <t>5799_他に分類されない織物・衣服・身の回り品小売業</t>
  </si>
  <si>
    <t>58_飲食料品小売業</t>
  </si>
  <si>
    <t>5800_主として管理事務を行う本社等</t>
  </si>
  <si>
    <t>5808_自家用倉庫</t>
  </si>
  <si>
    <t>5809_その他の管理，補助的経済活動を行う事業所</t>
  </si>
  <si>
    <t>5821_野菜小売業</t>
  </si>
  <si>
    <t>5822_果実小売業</t>
  </si>
  <si>
    <t>5831_食肉小売業（卵、鳥肉を除く）</t>
  </si>
  <si>
    <t>5832_卵・鳥肉小売業</t>
  </si>
  <si>
    <t>5841_鮮魚小売業</t>
  </si>
  <si>
    <t>5851_酒小売業</t>
  </si>
  <si>
    <t>5861_菓子小売業（製造小売）</t>
  </si>
  <si>
    <t>5862_菓子小売業（製造小売でないもの）</t>
  </si>
  <si>
    <t>5863_パン小売業（製造小売）</t>
  </si>
  <si>
    <t>5864_パン小売業（製造小売でないもの）</t>
  </si>
  <si>
    <t>5899_他に分類されない飲食料品小売業</t>
  </si>
  <si>
    <t>59_機械器具小売業</t>
  </si>
  <si>
    <t>5900_主として管理事務を行う本社等</t>
  </si>
  <si>
    <t>5908_自家用倉庫</t>
  </si>
  <si>
    <t>5909_その他の管理，補助的経済活動を行う事業所</t>
  </si>
  <si>
    <t>5911_自動車（新車）小売業</t>
  </si>
  <si>
    <t>5912_中古自動車小売業</t>
  </si>
  <si>
    <t>5913_自動車部分品・附属品小売業</t>
  </si>
  <si>
    <t>5914_二輪自動車小売業（原動機付自転車を含む）</t>
  </si>
  <si>
    <t>5921_自転車小売業</t>
  </si>
  <si>
    <t>5931_電気機械器具小売業（中古品を除く）</t>
  </si>
  <si>
    <t>5932_電気事務機械器具小売業（中古品を除く）</t>
  </si>
  <si>
    <t>5933_中古電気製品小売業</t>
  </si>
  <si>
    <t>5939_その他の機械器具小売業</t>
  </si>
  <si>
    <t>60_その他の小売業</t>
  </si>
  <si>
    <t>6000_主として管理事務を行う本社等</t>
  </si>
  <si>
    <t>6008_自家用倉庫</t>
  </si>
  <si>
    <t>6009_その他の管理，補助的経済活動を行う事業所</t>
  </si>
  <si>
    <t>6011_家具小売業</t>
  </si>
  <si>
    <t>6012_建具小売業</t>
  </si>
  <si>
    <t>6013_畳小売業</t>
  </si>
  <si>
    <t>6014_宗教用具小売業</t>
  </si>
  <si>
    <t>6021_金物小売業</t>
  </si>
  <si>
    <t>6022_荒物小売業</t>
  </si>
  <si>
    <t>6023_陶磁器・ガラス器小売業</t>
  </si>
  <si>
    <t>6029_他に分類されないじゅう器小売業</t>
  </si>
  <si>
    <t>6041_農業用機械器具小売業</t>
  </si>
  <si>
    <t>6042_苗・種子小売業</t>
  </si>
  <si>
    <t>6043_肥料・飼料小売業</t>
  </si>
  <si>
    <t>6051_ガソリンスタンド</t>
  </si>
  <si>
    <t>6052_燃料小売業（ガソリンスタンドを除く）</t>
  </si>
  <si>
    <t>6061_書籍・雑誌小売業（古本を除く）</t>
  </si>
  <si>
    <t>6062_古本小売業</t>
  </si>
  <si>
    <t>6063_新聞小売業</t>
  </si>
  <si>
    <t>6064_紙・文房具小売業</t>
  </si>
  <si>
    <t>6071_スポーツ用品小売業</t>
  </si>
  <si>
    <t>6072_がん具・娯楽用品小売業</t>
  </si>
  <si>
    <t>6073_楽器小売業</t>
  </si>
  <si>
    <t>6081_写真機・写真材料小売業</t>
  </si>
  <si>
    <t>6082_時計・眼鏡・光学機械小売業</t>
  </si>
  <si>
    <t>6099_他に分類されないその他の小売業</t>
  </si>
  <si>
    <t>61_無店舗小売業</t>
  </si>
  <si>
    <t>6100_主として管理事務を行う本社等</t>
  </si>
  <si>
    <t>6108_自家用倉庫</t>
  </si>
  <si>
    <t>6109_その他の管理，補助的経済活動を行う事業所</t>
  </si>
  <si>
    <t>6111_無店舗小売業（各種商品小売）</t>
  </si>
  <si>
    <t>6112_無店舗小売業（織物・衣服・身の回り品小売）</t>
  </si>
  <si>
    <t>6113_無店舗小売業（飲食料品小売）</t>
  </si>
  <si>
    <t>6114_無店舗小売業（機械器具小売）</t>
  </si>
  <si>
    <t>6119_無店舗小売業（その他の小売）</t>
  </si>
  <si>
    <t>6121_自動販売機による小売業</t>
  </si>
  <si>
    <t>6199_その他の無店舗小売業</t>
  </si>
  <si>
    <t>J_金融業，保険業</t>
  </si>
  <si>
    <t>6200_主として管理事務を行う本社等</t>
  </si>
  <si>
    <t>6209_その他の管理，補助的経済活動を行う事業所</t>
  </si>
  <si>
    <t>6211_中央銀行</t>
  </si>
  <si>
    <t>6221_普通銀行</t>
  </si>
  <si>
    <t>6222_郵便貯金銀行</t>
  </si>
  <si>
    <t>6223_信託銀行</t>
  </si>
  <si>
    <t>6229_その他の銀行</t>
  </si>
  <si>
    <t>6300_主として管理事務を行う本社等</t>
  </si>
  <si>
    <t>6309_その他の管理，補助的経済活動を行う事業所</t>
  </si>
  <si>
    <t>6311_信用金庫・同連合会</t>
  </si>
  <si>
    <t>6312_信用協同組合・同連合会</t>
  </si>
  <si>
    <t>6313_商工組合中央金庫</t>
  </si>
  <si>
    <t>6314_労働金庫・同連合会</t>
  </si>
  <si>
    <t>6321_農林中央金庫</t>
  </si>
  <si>
    <t>6322_信用農業協同組合連合会</t>
  </si>
  <si>
    <t>6323_信用漁業協同組合連合会、信用水産加工業協同組合連合会</t>
  </si>
  <si>
    <t>6324_農業協同組合</t>
  </si>
  <si>
    <t>6325_漁業協同組合、水産加工業協同組合</t>
  </si>
  <si>
    <t>6400_主として管理事務を行う本社等</t>
  </si>
  <si>
    <t>6409_その他の管理，補助的経済活動を行う事業所</t>
  </si>
  <si>
    <t>6411_消費者向け貸金業</t>
  </si>
  <si>
    <t>6412_事業者向け貸金業</t>
  </si>
  <si>
    <t>6421_質屋</t>
  </si>
  <si>
    <t>6431_クレジットカード業</t>
  </si>
  <si>
    <t>6432_割賦金融業</t>
  </si>
  <si>
    <t>6491_政府関係金融機関</t>
  </si>
  <si>
    <t>6492_住宅専門金融業</t>
  </si>
  <si>
    <t>6493_証券金融業</t>
  </si>
  <si>
    <t>6499_他に分類されない非預金信用機関</t>
  </si>
  <si>
    <t>6500_主として管理事務を行う本社等</t>
  </si>
  <si>
    <t>6509_その他の管理，補助的経済活動を行う事業所</t>
  </si>
  <si>
    <t>6511_金融商品取引業（投資助言・代理業・運用業、補助的金融商品取引業を除く）</t>
  </si>
  <si>
    <t>6512_投資助言・代理業</t>
  </si>
  <si>
    <t>6513_投資運用業</t>
  </si>
  <si>
    <t>6514_補助的金融商品取引業</t>
  </si>
  <si>
    <t>6521_商品先物取引業</t>
  </si>
  <si>
    <t>6522_商品投資顧問業</t>
  </si>
  <si>
    <t>6529_その他の商品先物取引業、商品投資顧問業</t>
  </si>
  <si>
    <t>6600_主として管理事務を行う本社等</t>
  </si>
  <si>
    <t>6609_その他の管理，補助的経済活動を行う事業所</t>
  </si>
  <si>
    <t>6611_短資業</t>
  </si>
  <si>
    <t>6612_手形交換所</t>
  </si>
  <si>
    <t>6613_両替業</t>
  </si>
  <si>
    <t>6614_信用保証機関</t>
  </si>
  <si>
    <t>6615_信用保証再保険機関</t>
  </si>
  <si>
    <t>6616_預・貯金等保険機関</t>
  </si>
  <si>
    <t>6617_金融商品取引所</t>
  </si>
  <si>
    <t>6618_商品取引所</t>
  </si>
  <si>
    <t>6619_その他の補助的金融業、金融附帯業</t>
  </si>
  <si>
    <t>6621_運用型信託業</t>
  </si>
  <si>
    <t>6622_管理型信託業</t>
  </si>
  <si>
    <t>6631_金融商品仲介業</t>
  </si>
  <si>
    <t>6632_信託契約代理業</t>
  </si>
  <si>
    <t>6639_その他の金融代理業</t>
  </si>
  <si>
    <t>6700_主として管理事務を行う本社等</t>
  </si>
  <si>
    <t>6709_その他の管理，補助的経済活動を行う事業所</t>
  </si>
  <si>
    <t>6711_生命保険業（郵便保険業、生命保険再保険業を除く）</t>
  </si>
  <si>
    <t>6712_郵便保険業</t>
  </si>
  <si>
    <t>6713_生命保険再保険業</t>
  </si>
  <si>
    <t>6719_その他の生命保険業</t>
  </si>
  <si>
    <t>6721_損害保険業（損害保険再保険業を除く）</t>
  </si>
  <si>
    <t>6722_損害保険再保険業</t>
  </si>
  <si>
    <t>6729_その他の損害保険業</t>
  </si>
  <si>
    <t>6731_共済事業（各種災害補償法によるもの）</t>
  </si>
  <si>
    <t>6732_共済事業（各種協同組合法等によるもの）</t>
  </si>
  <si>
    <t>6733_少額短期保険業</t>
  </si>
  <si>
    <t>6741_生命保険媒介業</t>
  </si>
  <si>
    <t>6742_損害保険代理業</t>
  </si>
  <si>
    <t>6743_共済事業媒介代理業・少額短期保険代理業</t>
  </si>
  <si>
    <t>6751_保険料率算出団体</t>
  </si>
  <si>
    <t>6752_損害査定業</t>
  </si>
  <si>
    <t>6759_その他の保険サービス業</t>
  </si>
  <si>
    <t>K_不動産業，物品賃貸業</t>
  </si>
  <si>
    <t>68_不動産取引業</t>
  </si>
  <si>
    <t>6800_主として管理事務を行う本社等</t>
  </si>
  <si>
    <t>0701_不動産業</t>
  </si>
  <si>
    <t>6809_その他の管理，補助的経済活動を行う事業所</t>
  </si>
  <si>
    <t>6811_建物売買業</t>
  </si>
  <si>
    <t>6812_土地売買業</t>
  </si>
  <si>
    <t>6821_不動産代理業・仲介業</t>
  </si>
  <si>
    <t>69_不動産賃貸業・管理業</t>
  </si>
  <si>
    <t>6900_主として管理事務を行う本社等</t>
  </si>
  <si>
    <t>6909_その他の管理，補助的経済活動を行う事業所</t>
  </si>
  <si>
    <t>6911_貸事務所業</t>
  </si>
  <si>
    <t>6912_土地賃貸業</t>
  </si>
  <si>
    <t>6919_その他の不動産賃貸業</t>
  </si>
  <si>
    <t>6921_貸家業</t>
  </si>
  <si>
    <t>6922_貸間業</t>
  </si>
  <si>
    <t>6931_駐車場業</t>
  </si>
  <si>
    <t>6941_不動産管理業</t>
  </si>
  <si>
    <t>70_物品賃貸業</t>
  </si>
  <si>
    <t>7000_主として管理事務を行う本社等</t>
  </si>
  <si>
    <t>7009_その他の管理，補助的経済活動を行う事業所</t>
  </si>
  <si>
    <t>7011_総合リース業</t>
  </si>
  <si>
    <t>7019_その他の各種物品賃貸業</t>
  </si>
  <si>
    <t>7021_産業用機械器具賃貸業（建設機械器具を除く）</t>
  </si>
  <si>
    <t>7022_建設機械器具賃貸業</t>
  </si>
  <si>
    <t>7031_事務用機械器具賃貸業（電子計算機を除く）</t>
  </si>
  <si>
    <t>7032_電子計算機・同関連機器賃貸業</t>
  </si>
  <si>
    <t>7041_自動車賃貸業</t>
  </si>
  <si>
    <t>7051_スポーツ・娯楽用品賃貸業</t>
  </si>
  <si>
    <t>7091_映画・演劇用品賃貸業</t>
  </si>
  <si>
    <t>7092_音楽・映像記録物賃貸業（別掲を除く）</t>
  </si>
  <si>
    <t>7093_貸衣しょう業（別掲を除く）</t>
  </si>
  <si>
    <t>7099_他に分類されない物品賃貸業</t>
  </si>
  <si>
    <t>L_学術研究，専門・技術サービス業</t>
  </si>
  <si>
    <t>71_学術・開発研究機関</t>
  </si>
  <si>
    <t>7101_管理，補助的経済活動を行う事業所</t>
  </si>
  <si>
    <t>7111_理学研究所</t>
  </si>
  <si>
    <t>7112_工学研究所</t>
  </si>
  <si>
    <t>7113_農学研究所</t>
  </si>
  <si>
    <t>7114_医学・薬学研究所</t>
  </si>
  <si>
    <t>7121_人文・社会科学研究所</t>
  </si>
  <si>
    <t>7201_管理，補助的経済活動を行う事業所</t>
  </si>
  <si>
    <t>7211_法律事務所</t>
  </si>
  <si>
    <t>7212_特許事務所</t>
  </si>
  <si>
    <t>7221_公証人役場、司法書士事務所</t>
  </si>
  <si>
    <t>7222_土地家屋調査士事務所</t>
  </si>
  <si>
    <t>7231_行政書士事務所</t>
  </si>
  <si>
    <t>7241_公認会計士事務所</t>
  </si>
  <si>
    <t>7242_税理士事務所</t>
  </si>
  <si>
    <t>7251_社会保険労務士事務所</t>
  </si>
  <si>
    <t>7261_デザイン業</t>
  </si>
  <si>
    <t>7271_著述家業</t>
  </si>
  <si>
    <t>7272_芸術家業</t>
  </si>
  <si>
    <t>7281_経営コンサルタント業</t>
  </si>
  <si>
    <t>7291_興信所</t>
  </si>
  <si>
    <t>7292_翻訳業（著述家業を除く）</t>
  </si>
  <si>
    <t>7293_通訳業，通訳案内業</t>
  </si>
  <si>
    <t>7294_不動産鑑定業</t>
  </si>
  <si>
    <t>7299_他に分類されない専門サービス業</t>
  </si>
  <si>
    <t>73_広告業</t>
  </si>
  <si>
    <t>7300_主として管理事務を行う本社等</t>
  </si>
  <si>
    <t>7309_その他の管理，補助的経済活動を行う事業所</t>
  </si>
  <si>
    <t>7311_広告業</t>
  </si>
  <si>
    <t>74_技術サービス業（他に分類されないもの）</t>
  </si>
  <si>
    <t>7401_管理，補助的経済活動を行う事業所</t>
  </si>
  <si>
    <t>7411_獣医業</t>
  </si>
  <si>
    <t>7421_建築設計業</t>
  </si>
  <si>
    <t>7422_測量業</t>
  </si>
  <si>
    <t>7429_その他の土木建築サービス業</t>
  </si>
  <si>
    <t>7431_機械設計業</t>
  </si>
  <si>
    <t>7441_商品検査業</t>
  </si>
  <si>
    <t>7442_非破壊検査業</t>
  </si>
  <si>
    <t>7451_一般計量証明業</t>
  </si>
  <si>
    <t>7452_環境計量証明業</t>
  </si>
  <si>
    <t>7459_その他の計量証明業</t>
  </si>
  <si>
    <t>7461_写真業（商業写真業を除く）</t>
  </si>
  <si>
    <t>7462_商業写真業</t>
  </si>
  <si>
    <t>7499_その他の技術サービス業</t>
  </si>
  <si>
    <t>M_宿泊業，飲食サービス業</t>
  </si>
  <si>
    <t>75_宿泊業</t>
  </si>
  <si>
    <t>7500_主として管理事務を行う本社等</t>
  </si>
  <si>
    <t>7509_その他の管理，補助的経済活動を行う事業所</t>
  </si>
  <si>
    <t>7511_旅館、ホテル</t>
  </si>
  <si>
    <t>7521_簡易宿所</t>
  </si>
  <si>
    <t>7531_下宿業</t>
  </si>
  <si>
    <t>7591_会社・団体の宿泊所</t>
  </si>
  <si>
    <t>7592_リゾートクラブ</t>
  </si>
  <si>
    <t>7599_他に分類されない宿泊業</t>
  </si>
  <si>
    <t>76_飲食店</t>
  </si>
  <si>
    <t>7600_主として管理事務を行う本社等</t>
  </si>
  <si>
    <t>0601_飲食業</t>
  </si>
  <si>
    <t>7609_その他の管理，補助的経済活動を行う事業所</t>
  </si>
  <si>
    <t>7611_食堂、レストラン（専門料理店を除く）</t>
  </si>
  <si>
    <t>7621_日本料理店</t>
  </si>
  <si>
    <t>7622_料亭</t>
  </si>
  <si>
    <t>7623_中華料理店</t>
  </si>
  <si>
    <t>7624_ラーメン店</t>
  </si>
  <si>
    <t>7625_焼肉店</t>
  </si>
  <si>
    <t>7629_その他の専門料理店</t>
  </si>
  <si>
    <t>7631_そば・うどん店</t>
  </si>
  <si>
    <t>7641_すし店</t>
  </si>
  <si>
    <t>7651_酒場、ビヤホール</t>
  </si>
  <si>
    <t>7661_バー、キャバレー、ナイトクラブ</t>
  </si>
  <si>
    <t>7671_喫茶店</t>
  </si>
  <si>
    <t>7691_ハンバーガー店</t>
  </si>
  <si>
    <t>7692_お好み焼・焼きそば・たこ焼店</t>
  </si>
  <si>
    <t>7699_他に分類されない飲食店</t>
  </si>
  <si>
    <t>77_持ち帰り・配達飲食サービス業</t>
  </si>
  <si>
    <t>7700_主として管理事務を行う本社等</t>
  </si>
  <si>
    <t>7709_その他の管理，補助的経済活動を行う事業所</t>
  </si>
  <si>
    <t>7711_持ち帰り飲食サービス業</t>
  </si>
  <si>
    <t>N_生活関連サービス業，娯楽業</t>
  </si>
  <si>
    <t>78_洗濯・理容・美容・浴場業</t>
  </si>
  <si>
    <t>7800_主として管理事務を行う本社等</t>
  </si>
  <si>
    <t>7809_その他の管理，補助的経済活動を行う事業所</t>
  </si>
  <si>
    <t>7811_普通洗濯業</t>
  </si>
  <si>
    <t>7812_洗濯物取次業</t>
  </si>
  <si>
    <t>7813_リネンサプライ業</t>
  </si>
  <si>
    <t>7821_理容業</t>
  </si>
  <si>
    <t>7831_美容業</t>
  </si>
  <si>
    <t>7841_一般公衆浴場業</t>
  </si>
  <si>
    <t>7851_その他の公衆浴場業</t>
  </si>
  <si>
    <t>7891_洗張・染物業</t>
  </si>
  <si>
    <t>7892_エステティック業</t>
  </si>
  <si>
    <t>7894_ネイルサービス業</t>
  </si>
  <si>
    <t>7899_他に分類されない洗濯・理容・美容・浴場業</t>
  </si>
  <si>
    <t>7900_主として管理事務を行う本社等</t>
  </si>
  <si>
    <t>7909_その他の管理，補助的経済活動を行う事業所</t>
  </si>
  <si>
    <t>7911_旅行業（旅行業者代理業を除く）</t>
  </si>
  <si>
    <t>7921_家事サービス業（住込みのもの）</t>
  </si>
  <si>
    <t>7922_家事サービス業（住込みでないもの）</t>
  </si>
  <si>
    <t>7931_衣服裁縫修理業</t>
  </si>
  <si>
    <t>7941_物品預り業</t>
  </si>
  <si>
    <t>7951_火葬業</t>
  </si>
  <si>
    <t>7952_墓地管理業</t>
  </si>
  <si>
    <t>7961_葬儀業</t>
  </si>
  <si>
    <t>7962_結婚式場業</t>
  </si>
  <si>
    <t>7963_冠婚葬祭互助会</t>
  </si>
  <si>
    <t>7991_食品賃加工業</t>
  </si>
  <si>
    <t>7992_結婚相談業、結婚式場紹介業</t>
  </si>
  <si>
    <t>7993_写真プリント，現像・焼付業</t>
  </si>
  <si>
    <t>7999_他に分類されないその他の生活関連サービス業</t>
  </si>
  <si>
    <t>80_娯楽業</t>
  </si>
  <si>
    <t>8000_主として管理事務を行う本社等</t>
  </si>
  <si>
    <t>8009_その他の管理，補助的経済活動を行う事業所</t>
  </si>
  <si>
    <t>8011_映画館</t>
  </si>
  <si>
    <t>8021_劇場</t>
  </si>
  <si>
    <t>8022_興行場</t>
  </si>
  <si>
    <t>8023_劇団</t>
  </si>
  <si>
    <t>8024_楽団、舞踊団</t>
  </si>
  <si>
    <t>8025_演芸・スポーツ等興行団</t>
  </si>
  <si>
    <t>8031_競輪場</t>
  </si>
  <si>
    <t>8032_競馬場</t>
  </si>
  <si>
    <t>8034_競輪競技団</t>
  </si>
  <si>
    <t>8035_競馬競技団</t>
  </si>
  <si>
    <t>8041_スポーツ施設提供業（別掲を除く）</t>
  </si>
  <si>
    <t>8042_体育館</t>
  </si>
  <si>
    <t>8043_ゴルフ場</t>
  </si>
  <si>
    <t>8044_ゴルフ練習場</t>
  </si>
  <si>
    <t>8045_ボウリング場</t>
  </si>
  <si>
    <t>8046_テニス場</t>
  </si>
  <si>
    <t>8047_バッティング・テニス練習場</t>
  </si>
  <si>
    <t>8048_フィットネスクラブ</t>
  </si>
  <si>
    <t>8051_公園</t>
  </si>
  <si>
    <t>8052_遊園地（テーマパークを除く）</t>
  </si>
  <si>
    <t>8053_テーマパーク</t>
  </si>
  <si>
    <t>8061_ビリヤード場</t>
  </si>
  <si>
    <t>8062_囲碁・将棋所</t>
  </si>
  <si>
    <t>8063_マージャンクラブ</t>
  </si>
  <si>
    <t>8064_パチンコホール</t>
  </si>
  <si>
    <t>8065_ゲームセンター</t>
  </si>
  <si>
    <t>8069_その他の遊戯場</t>
  </si>
  <si>
    <t>8091_ダンスホール</t>
  </si>
  <si>
    <t>8092_マリーナ業</t>
  </si>
  <si>
    <t>8093_遊漁船業</t>
  </si>
  <si>
    <t>8094_芸ぎ業</t>
  </si>
  <si>
    <t>8095_カラオケボックス業</t>
  </si>
  <si>
    <t>8096_娯楽に附帯するサービス業</t>
  </si>
  <si>
    <t>8099_他に分類されない娯楽業</t>
  </si>
  <si>
    <t>O_教育，学習支援業</t>
  </si>
  <si>
    <t>81_学校教育</t>
  </si>
  <si>
    <t>8101_管理，補助的経済活動を行う事業所</t>
  </si>
  <si>
    <t>8111_幼稚園</t>
  </si>
  <si>
    <t>8121_小学校</t>
  </si>
  <si>
    <t>8141_高等学校</t>
  </si>
  <si>
    <t>8142_中等教育学校</t>
  </si>
  <si>
    <t>8151_特別支援学校</t>
  </si>
  <si>
    <t>8161_大学</t>
  </si>
  <si>
    <t>8162_短期大学</t>
  </si>
  <si>
    <t>8163_高等専門学校</t>
  </si>
  <si>
    <t>8171_専修学校</t>
  </si>
  <si>
    <t>8172_各種学校</t>
  </si>
  <si>
    <t>8191_幼保連携型認定こども園</t>
  </si>
  <si>
    <t>82_その他の教育，学習支援業</t>
  </si>
  <si>
    <t>8200_主として管理事務を行う本社等</t>
  </si>
  <si>
    <t>8209_その他の管理，補助的経済活動を行う事業所</t>
  </si>
  <si>
    <t>8211_公民館</t>
  </si>
  <si>
    <t>8212_図書館</t>
  </si>
  <si>
    <t>8213_博物館、美術館</t>
  </si>
  <si>
    <t>8214_動物園、植物園、水族館</t>
  </si>
  <si>
    <t>8215_青少年教育施設</t>
  </si>
  <si>
    <t>8216_社会通信教育</t>
  </si>
  <si>
    <t>8219_その他の社会教育</t>
  </si>
  <si>
    <t>8221_職員教育施設・支援業</t>
  </si>
  <si>
    <t>8222_職業訓練施設</t>
  </si>
  <si>
    <t>8229_その他の職業・教育支援施設</t>
  </si>
  <si>
    <t>8231_学習塾</t>
  </si>
  <si>
    <t>8241_音楽教授業</t>
  </si>
  <si>
    <t>8242_書道教授業</t>
  </si>
  <si>
    <t>8243_生花・茶道教授業</t>
  </si>
  <si>
    <t>8244_そろばん教授業</t>
  </si>
  <si>
    <t>8245_外国語会話教授業</t>
  </si>
  <si>
    <t>8246_スポーツ・健康教授業</t>
  </si>
  <si>
    <t>8249_その他の教養・技能教授業</t>
  </si>
  <si>
    <t>8299_他に分類されない教育，学習支援業</t>
  </si>
  <si>
    <t>P_医療，福祉</t>
  </si>
  <si>
    <t>83_医療業</t>
  </si>
  <si>
    <t>8300_主として管理事務を行う本社等</t>
  </si>
  <si>
    <t>1101_医療業</t>
  </si>
  <si>
    <t>8309_その他の管理，補助的経済活動を行う事業所</t>
  </si>
  <si>
    <t>8311_一般病院</t>
  </si>
  <si>
    <t>8312_精神科病院</t>
  </si>
  <si>
    <t>8321_有床診療所</t>
  </si>
  <si>
    <t>8322_無床診療所</t>
  </si>
  <si>
    <t>8331_歯科診療所</t>
  </si>
  <si>
    <t>8341_助産所</t>
  </si>
  <si>
    <t>8342_看護業</t>
  </si>
  <si>
    <t>8351_あん摩マッサージ指圧師・はり師・きゅう師・柔道整復師の施術所</t>
  </si>
  <si>
    <t>8361_歯科技工所</t>
  </si>
  <si>
    <t>8369_その他の医療に附帯するサービス業</t>
  </si>
  <si>
    <t>84_保健衛生</t>
  </si>
  <si>
    <t>8400_主として管理事務を行う本社等</t>
  </si>
  <si>
    <t>1201_保険衛生、廃棄物処理業</t>
  </si>
  <si>
    <t>8409_その他の管理，補助的経済活動を行う事業所</t>
  </si>
  <si>
    <t>8411_保健所</t>
  </si>
  <si>
    <t>8421_結核健康相談施設</t>
  </si>
  <si>
    <t>8422_精神保健相談施設</t>
  </si>
  <si>
    <t>8423_母子健康相談施設</t>
  </si>
  <si>
    <t>8429_その他の健康相談施設</t>
  </si>
  <si>
    <t>8491_検疫所（動物検疫所、植物防疫所を除く）</t>
  </si>
  <si>
    <t>8492_検査業</t>
  </si>
  <si>
    <t>8499_他に分類されない保健衛生</t>
  </si>
  <si>
    <t>85_社会保険・社会福祉・介護事業</t>
  </si>
  <si>
    <t>8500_主として管理事務を行う本社等</t>
  </si>
  <si>
    <t>8509_その他の管理，補助的経済活動を行う事業所</t>
  </si>
  <si>
    <t>8511_社会保険事業団体</t>
  </si>
  <si>
    <t>8521_福祉事務所</t>
  </si>
  <si>
    <t>8531_保育所</t>
  </si>
  <si>
    <t>8539_その他の児童福祉事業</t>
  </si>
  <si>
    <t>8541_特別養護老人ホーム</t>
  </si>
  <si>
    <t>8542_介護老人保健施設</t>
  </si>
  <si>
    <t>8549_その他の老人福祉・介護事業</t>
  </si>
  <si>
    <t>8551_居住支援事業</t>
  </si>
  <si>
    <t>8559_その他の障害者福祉事業</t>
  </si>
  <si>
    <t>8591_更生保護事業</t>
  </si>
  <si>
    <t>8599_他に分類されない社会保険・社会福祉・介護事業</t>
  </si>
  <si>
    <t>Q_複合サービス事業</t>
  </si>
  <si>
    <t>8601_管理，補助的経済活動を行う事業所</t>
  </si>
  <si>
    <t>8611_郵便局</t>
  </si>
  <si>
    <t>8621_簡易郵便局</t>
  </si>
  <si>
    <t>8629_その他の郵便局受託業</t>
  </si>
  <si>
    <t>87_協同組合（他に分類されないもの）</t>
  </si>
  <si>
    <t>8701_管理，補助的経済活動を行う事業所</t>
  </si>
  <si>
    <t>8711_農業協同組合（他に分類されないもの）</t>
  </si>
  <si>
    <t>8712_漁業協同組合（他に分類されないもの）</t>
  </si>
  <si>
    <t>8713_水産加工業協同組合（他に分類されないもの）</t>
  </si>
  <si>
    <t>8714_森林組合（他に分類されないもの）</t>
  </si>
  <si>
    <t>8721_事業協同組合（他に分類されないもの）</t>
  </si>
  <si>
    <t>R_サービス業（他に分類されないもの）</t>
  </si>
  <si>
    <t>88_廃棄物処理業</t>
  </si>
  <si>
    <t>8800_主として管理事務を行う本社等</t>
  </si>
  <si>
    <t>8809_その他の管理，補助的経済活動を行う事業所</t>
  </si>
  <si>
    <t>8811_し尿収集運搬業</t>
  </si>
  <si>
    <t>8812_し尿処分業</t>
  </si>
  <si>
    <t>8813_浄化槽清掃業</t>
  </si>
  <si>
    <t>8814_浄化槽保守点検業</t>
  </si>
  <si>
    <t>8815_ごみ収集運搬業</t>
  </si>
  <si>
    <t>8816_ごみ処分業</t>
  </si>
  <si>
    <t>8817_清掃事務所</t>
  </si>
  <si>
    <t>8821_産業廃棄物収集運搬業</t>
  </si>
  <si>
    <t>8822_産業廃棄物処分業</t>
  </si>
  <si>
    <t>8823_特別管理産業廃棄物収集運搬業</t>
  </si>
  <si>
    <t>8824_特別管理産業廃棄物処分業</t>
  </si>
  <si>
    <t>8891_死亡獣畜取扱業</t>
  </si>
  <si>
    <t>8899_他に分類されない廃棄物処理業</t>
  </si>
  <si>
    <t>89_自動車整備業</t>
  </si>
  <si>
    <t>8901_管理，補助的経済活動を行う事業所</t>
  </si>
  <si>
    <t>8911_自動車一般整備業</t>
  </si>
  <si>
    <t>8919_その他の自動車整備業</t>
  </si>
  <si>
    <t>90_機械等修理業（別掲を除く）</t>
  </si>
  <si>
    <t>9000_主として管理事務を行う本社等</t>
  </si>
  <si>
    <t>9009_その他の管理，補助的経済活動を行う事業所</t>
  </si>
  <si>
    <t>9011_一般機械修理業（建設・鉱山機械を除く）</t>
  </si>
  <si>
    <t>9012_建設・鉱山機械整備業</t>
  </si>
  <si>
    <t>9021_電気機械器具修理業</t>
  </si>
  <si>
    <t>9031_表具業</t>
  </si>
  <si>
    <t>9091_家具修理業</t>
  </si>
  <si>
    <t>9092_時計修理業</t>
  </si>
  <si>
    <t>9093_履物修理業</t>
  </si>
  <si>
    <t>9094_かじ業</t>
  </si>
  <si>
    <t>9099_他に分類されない修理業</t>
  </si>
  <si>
    <t>91_職業紹介・労働者派遣業</t>
  </si>
  <si>
    <t>9100_主として管理事務を行う本社等</t>
  </si>
  <si>
    <t>9109_その他の管理，補助的経済活動を行う事業所</t>
  </si>
  <si>
    <t>9111_職業紹介業</t>
  </si>
  <si>
    <t>9121_労働者派遣業</t>
  </si>
  <si>
    <t>92_その他の事業サービス業</t>
  </si>
  <si>
    <t>9200_主として管理事務を行う本社等</t>
  </si>
  <si>
    <t>9209_その他の管理，補助的経済活動を行う事業所</t>
  </si>
  <si>
    <t>9211_速記・ワープロ入力業</t>
  </si>
  <si>
    <t>9212_複写業</t>
  </si>
  <si>
    <t>9221_ビルメンテナンス業</t>
  </si>
  <si>
    <t>9231_警備業</t>
  </si>
  <si>
    <t>9291_ディスプレイ業</t>
  </si>
  <si>
    <t>9292_産業用設備洗浄業</t>
  </si>
  <si>
    <t>9293_看板書き業</t>
  </si>
  <si>
    <t>9299_他に分類されないその他の事業サービス業</t>
  </si>
  <si>
    <t>93_政治・経済・文化団体</t>
  </si>
  <si>
    <t>9311_実業団体</t>
  </si>
  <si>
    <t>9312_同業団体</t>
  </si>
  <si>
    <t>9321_労働団体</t>
  </si>
  <si>
    <t>9331_学術団体</t>
  </si>
  <si>
    <t>9332_文化団体</t>
  </si>
  <si>
    <t>9341_政治団体</t>
  </si>
  <si>
    <t>9399_他に分類されない非営利的団体</t>
  </si>
  <si>
    <t>94_宗教</t>
  </si>
  <si>
    <t>9411_神社、神道教会</t>
  </si>
  <si>
    <t>9412_教派事務所</t>
  </si>
  <si>
    <t>9421_寺院、仏教教会</t>
  </si>
  <si>
    <t>9422_宗派事務所</t>
  </si>
  <si>
    <t>9431_キリスト教教会、修道院</t>
  </si>
  <si>
    <t>9432_教団事務所</t>
  </si>
  <si>
    <t>9491_その他の宗教の教会</t>
  </si>
  <si>
    <t>9499_その他の宗教の教団事務所</t>
  </si>
  <si>
    <t>95_その他のサービス業</t>
  </si>
  <si>
    <t>9501_管理，補助的経済活動を行う事業所</t>
  </si>
  <si>
    <t>9511_集会場</t>
  </si>
  <si>
    <t>9521_と畜場</t>
  </si>
  <si>
    <t>9599_他に分類されないサービス業</t>
  </si>
  <si>
    <t>96_外国公務</t>
  </si>
  <si>
    <t>9611_外国公館</t>
  </si>
  <si>
    <t>9699_その他の外国公務</t>
  </si>
  <si>
    <t>S_公務（他に分類されるものを除く）</t>
  </si>
  <si>
    <t>9711_立法機関</t>
  </si>
  <si>
    <t>9721_司法機関</t>
  </si>
  <si>
    <t>9731_行政機関</t>
  </si>
  <si>
    <t>T_分類不能の産業</t>
  </si>
  <si>
    <t>9999_分類不能の産業</t>
  </si>
  <si>
    <t>日本標準分類
_大分類</t>
    <rPh sb="0" eb="2">
      <t>ニホン</t>
    </rPh>
    <rPh sb="2" eb="4">
      <t>ヒョウジュン</t>
    </rPh>
    <rPh sb="4" eb="6">
      <t>ブンルイ</t>
    </rPh>
    <rPh sb="8" eb="9">
      <t>ダイ</t>
    </rPh>
    <rPh sb="9" eb="11">
      <t>ブンルイ</t>
    </rPh>
    <phoneticPr fontId="1"/>
  </si>
  <si>
    <t>日本標準分類
_中分類</t>
    <rPh sb="0" eb="2">
      <t>ニホン</t>
    </rPh>
    <rPh sb="2" eb="4">
      <t>ヒョウジュン</t>
    </rPh>
    <rPh sb="4" eb="6">
      <t>ブンルイ</t>
    </rPh>
    <rPh sb="8" eb="11">
      <t>チュウブンルイ</t>
    </rPh>
    <phoneticPr fontId="1"/>
  </si>
  <si>
    <t>日本標準分類
_細分類</t>
    <rPh sb="0" eb="2">
      <t>ニホン</t>
    </rPh>
    <rPh sb="2" eb="4">
      <t>ヒョウジュン</t>
    </rPh>
    <rPh sb="4" eb="6">
      <t>ブンルイ</t>
    </rPh>
    <rPh sb="8" eb="11">
      <t>サイブンルイ</t>
    </rPh>
    <phoneticPr fontId="1"/>
  </si>
  <si>
    <t>1114_綿紡績業</t>
  </si>
  <si>
    <t>1199_他に分類されない繊維製品製造業</t>
  </si>
  <si>
    <t>3293_パレット製造業</t>
  </si>
  <si>
    <t>3297_眼鏡製造業（枠を含む）</t>
  </si>
  <si>
    <t>3299_他に分類されないその他の製造業</t>
  </si>
  <si>
    <t>4899_他に分類されない運輸に附帯するサービス業</t>
  </si>
  <si>
    <t>7282_純粋持株会社</t>
  </si>
  <si>
    <t>7912_旅行業者代理業</t>
  </si>
  <si>
    <t>14_その他</t>
    <rPh sb="5" eb="6">
      <t>ホカ</t>
    </rPh>
    <phoneticPr fontId="16"/>
  </si>
  <si>
    <t>05_小売業、06_飲食業</t>
    <rPh sb="3" eb="6">
      <t>コウリギョウ</t>
    </rPh>
    <phoneticPr fontId="16"/>
  </si>
  <si>
    <t>10_サービス業、11_医療業、12_保健衛生、廃棄物処理業、13_観光業</t>
    <rPh sb="7" eb="8">
      <t>ギョウ</t>
    </rPh>
    <rPh sb="19" eb="21">
      <t>ホケン</t>
    </rPh>
    <rPh sb="21" eb="23">
      <t>エイセイ</t>
    </rPh>
    <rPh sb="24" eb="27">
      <t>ハイキブツ</t>
    </rPh>
    <rPh sb="27" eb="29">
      <t>ショリ</t>
    </rPh>
    <rPh sb="29" eb="30">
      <t>ギョウ</t>
    </rPh>
    <phoneticPr fontId="16"/>
  </si>
  <si>
    <t>製造業
その他</t>
  </si>
  <si>
    <t>中小企業基本法　中小企業定義
業種区分</t>
    <rPh sb="15" eb="17">
      <t>ギョウシュ</t>
    </rPh>
    <rPh sb="17" eb="19">
      <t>クブン</t>
    </rPh>
    <phoneticPr fontId="16"/>
  </si>
  <si>
    <t>14_その他</t>
    <rPh sb="5" eb="6">
      <t>ホカ</t>
    </rPh>
    <phoneticPr fontId="1"/>
  </si>
  <si>
    <t>　　　優先②：②式が0以下（営業利益＋減価償却費&lt;=0）の場合は、「1点」を付与</t>
    <rPh sb="3" eb="5">
      <t>ユウセン</t>
    </rPh>
    <rPh sb="11" eb="13">
      <t>イカ</t>
    </rPh>
    <rPh sb="29" eb="31">
      <t>バアイ</t>
    </rPh>
    <rPh sb="35" eb="36">
      <t>テン</t>
    </rPh>
    <rPh sb="38" eb="40">
      <t>フヨ</t>
    </rPh>
    <phoneticPr fontId="1"/>
  </si>
  <si>
    <t>　　　優先①：①式が0以下（借入金＜現金・預金又は借入金＝現金・預金＝0）の場合は、「5点」を付与</t>
    <rPh sb="3" eb="5">
      <t>ユウセン</t>
    </rPh>
    <rPh sb="8" eb="9">
      <t>シキ</t>
    </rPh>
    <rPh sb="11" eb="13">
      <t>イカ</t>
    </rPh>
    <rPh sb="23" eb="24">
      <t>マタ</t>
    </rPh>
    <rPh sb="25" eb="27">
      <t>カリイレ</t>
    </rPh>
    <rPh sb="27" eb="28">
      <t>キン</t>
    </rPh>
    <rPh sb="29" eb="31">
      <t>ゲンキン</t>
    </rPh>
    <rPh sb="32" eb="34">
      <t>ヨキン</t>
    </rPh>
    <rPh sb="47" eb="49">
      <t>フヨ</t>
    </rPh>
    <phoneticPr fontId="1"/>
  </si>
  <si>
    <t>0601_飲食業</t>
    <phoneticPr fontId="1"/>
  </si>
  <si>
    <t>0801_運輸業</t>
    <phoneticPr fontId="1"/>
  </si>
  <si>
    <t>13_観光業</t>
    <rPh sb="3" eb="5">
      <t>カンコウ</t>
    </rPh>
    <rPh sb="5" eb="6">
      <t>ギョウ</t>
    </rPh>
    <phoneticPr fontId="45"/>
  </si>
  <si>
    <t>1301_観光業</t>
  </si>
  <si>
    <t>0306_その他の製造業</t>
    <rPh sb="7" eb="8">
      <t>ホカ</t>
    </rPh>
    <rPh sb="9" eb="12">
      <t>セイゾウギョウ</t>
    </rPh>
    <phoneticPr fontId="1"/>
  </si>
  <si>
    <t>0404_その他の卸売業</t>
    <rPh sb="7" eb="8">
      <t>ホカ</t>
    </rPh>
    <rPh sb="9" eb="12">
      <t>オロシウリギョウ</t>
    </rPh>
    <phoneticPr fontId="1"/>
  </si>
  <si>
    <t>1006_その他のサービス業</t>
    <rPh sb="7" eb="8">
      <t>ホカ</t>
    </rPh>
    <rPh sb="13" eb="14">
      <t>ギョウ</t>
    </rPh>
    <phoneticPr fontId="1"/>
  </si>
  <si>
    <t>0101_農業</t>
    <phoneticPr fontId="16"/>
  </si>
  <si>
    <t>0201_建設業</t>
    <rPh sb="5" eb="7">
      <t>ケンセツ</t>
    </rPh>
    <rPh sb="7" eb="8">
      <t>ギョウ</t>
    </rPh>
    <phoneticPr fontId="1"/>
  </si>
  <si>
    <t>0501_小売業</t>
    <phoneticPr fontId="16"/>
  </si>
  <si>
    <t>0601_飲食業</t>
    <phoneticPr fontId="16"/>
  </si>
  <si>
    <t>0701_不動産業</t>
    <phoneticPr fontId="16"/>
  </si>
  <si>
    <t>0801_運輸業</t>
    <phoneticPr fontId="16"/>
  </si>
  <si>
    <t>0901_エネルギー</t>
    <phoneticPr fontId="16"/>
  </si>
  <si>
    <t>1101_医療業</t>
    <phoneticPr fontId="16"/>
  </si>
  <si>
    <t>1201_保険衛生、廃棄物処理業</t>
    <phoneticPr fontId="16"/>
  </si>
  <si>
    <t>1301_観光業</t>
    <phoneticPr fontId="16"/>
  </si>
  <si>
    <t>日本標準分類</t>
    <rPh sb="0" eb="2">
      <t>ニホン</t>
    </rPh>
    <rPh sb="2" eb="4">
      <t>ヒョウジュン</t>
    </rPh>
    <rPh sb="4" eb="6">
      <t>ブンルイ</t>
    </rPh>
    <phoneticPr fontId="1"/>
  </si>
  <si>
    <t>01_農業、02_建設業、03_製造業、07_不動産業、08_運輸業、09_エネルギー、14_その他</t>
    <rPh sb="3" eb="5">
      <t>ノウギョウ</t>
    </rPh>
    <rPh sb="9" eb="12">
      <t>ケンセツギョウ</t>
    </rPh>
    <rPh sb="31" eb="34">
      <t>ウンユギョウ</t>
    </rPh>
    <rPh sb="49" eb="50">
      <t>ホカ</t>
    </rPh>
    <phoneticPr fontId="16"/>
  </si>
  <si>
    <t>業種確認ボタン</t>
    <rPh sb="0" eb="2">
      <t>ギョウシュ</t>
    </rPh>
    <rPh sb="2" eb="4">
      <t>カクニン</t>
    </rPh>
    <phoneticPr fontId="1"/>
  </si>
  <si>
    <t>1400_その他業種</t>
    <phoneticPr fontId="16"/>
  </si>
  <si>
    <t>事業規模　※3</t>
    <rPh sb="0" eb="2">
      <t>ジギョウ</t>
    </rPh>
    <rPh sb="2" eb="4">
      <t>キボ</t>
    </rPh>
    <phoneticPr fontId="1"/>
  </si>
  <si>
    <r>
      <t>減価償却費　</t>
    </r>
    <r>
      <rPr>
        <sz val="8"/>
        <rFont val="Meiryo UI"/>
        <family val="3"/>
        <charset val="128"/>
      </rPr>
      <t>※4</t>
    </r>
    <rPh sb="0" eb="2">
      <t>ゲンカ</t>
    </rPh>
    <rPh sb="2" eb="4">
      <t>ショウキャク</t>
    </rPh>
    <rPh sb="4" eb="5">
      <t>ヒ</t>
    </rPh>
    <phoneticPr fontId="1"/>
  </si>
  <si>
    <r>
      <t xml:space="preserve">受取手形　　 </t>
    </r>
    <r>
      <rPr>
        <sz val="8"/>
        <rFont val="Meiryo UI"/>
        <family val="3"/>
        <charset val="128"/>
      </rPr>
      <t>※5</t>
    </r>
    <rPh sb="0" eb="2">
      <t>ウケトリ</t>
    </rPh>
    <rPh sb="2" eb="4">
      <t>テガタ</t>
    </rPh>
    <phoneticPr fontId="1"/>
  </si>
  <si>
    <r>
      <t xml:space="preserve">支払手形　　 </t>
    </r>
    <r>
      <rPr>
        <sz val="8"/>
        <rFont val="Meiryo UI"/>
        <family val="3"/>
        <charset val="128"/>
      </rPr>
      <t>※6</t>
    </r>
    <rPh sb="0" eb="2">
      <t>シハライ</t>
    </rPh>
    <rPh sb="2" eb="4">
      <t>テガタ</t>
    </rPh>
    <phoneticPr fontId="1"/>
  </si>
  <si>
    <r>
      <t>借入金 　　 　</t>
    </r>
    <r>
      <rPr>
        <sz val="8"/>
        <rFont val="Meiryo UI"/>
        <family val="3"/>
        <charset val="128"/>
      </rPr>
      <t>※7</t>
    </r>
    <rPh sb="0" eb="2">
      <t>カリイレ</t>
    </rPh>
    <rPh sb="2" eb="3">
      <t>キン</t>
    </rPh>
    <phoneticPr fontId="1"/>
  </si>
  <si>
    <t>③労働生産性 ※8</t>
    <rPh sb="1" eb="3">
      <t>ロウドウ</t>
    </rPh>
    <rPh sb="3" eb="6">
      <t>セイサンセイ</t>
    </rPh>
    <phoneticPr fontId="1"/>
  </si>
  <si>
    <t>④EBITDA有利子負債倍率 ※9</t>
    <rPh sb="7" eb="8">
      <t>ユウ</t>
    </rPh>
    <rPh sb="8" eb="10">
      <t>リシ</t>
    </rPh>
    <rPh sb="10" eb="12">
      <t>フサイ</t>
    </rPh>
    <rPh sb="12" eb="14">
      <t>バイリツ</t>
    </rPh>
    <phoneticPr fontId="1"/>
  </si>
  <si>
    <t>③労働生産性　※8</t>
    <rPh sb="1" eb="3">
      <t>ロウドウ</t>
    </rPh>
    <rPh sb="3" eb="6">
      <t>セイサンセイ</t>
    </rPh>
    <phoneticPr fontId="1"/>
  </si>
  <si>
    <t>④EBITDA有利子負債倍率　※9</t>
    <rPh sb="7" eb="8">
      <t>ユウ</t>
    </rPh>
    <rPh sb="8" eb="10">
      <t>リシ</t>
    </rPh>
    <rPh sb="10" eb="12">
      <t>フサイ</t>
    </rPh>
    <rPh sb="12" eb="14">
      <t>バイリツ</t>
    </rPh>
    <phoneticPr fontId="1"/>
  </si>
  <si>
    <t>※5：受取手形には、割引手形を含めた金額を入力して下さい。</t>
    <rPh sb="3" eb="4">
      <t>ウ</t>
    </rPh>
    <rPh sb="4" eb="5">
      <t>トリ</t>
    </rPh>
    <rPh sb="5" eb="7">
      <t>テガタ</t>
    </rPh>
    <rPh sb="10" eb="12">
      <t>ワリビキ</t>
    </rPh>
    <rPh sb="12" eb="14">
      <t>テガタ</t>
    </rPh>
    <rPh sb="15" eb="16">
      <t>フク</t>
    </rPh>
    <rPh sb="18" eb="20">
      <t>キンガク</t>
    </rPh>
    <rPh sb="21" eb="23">
      <t>ニュウリョク</t>
    </rPh>
    <rPh sb="25" eb="26">
      <t>クダ</t>
    </rPh>
    <phoneticPr fontId="1"/>
  </si>
  <si>
    <t>※6：支払手形には、設備支払手形は含めません。</t>
    <rPh sb="3" eb="5">
      <t>シハライ</t>
    </rPh>
    <rPh sb="5" eb="7">
      <t>テガタ</t>
    </rPh>
    <rPh sb="10" eb="12">
      <t>セツビ</t>
    </rPh>
    <rPh sb="12" eb="14">
      <t>シハライ</t>
    </rPh>
    <rPh sb="14" eb="16">
      <t>テガタ</t>
    </rPh>
    <rPh sb="17" eb="18">
      <t>フク</t>
    </rPh>
    <phoneticPr fontId="1"/>
  </si>
  <si>
    <t>※8：本分析の労働生産性は簡易的に計算したものとなりますので、経営力向上計画等に記載の際は、それぞれの定義に沿った数値を各自で計算して下さい。</t>
    <rPh sb="3" eb="4">
      <t>ホン</t>
    </rPh>
    <rPh sb="4" eb="6">
      <t>ブンセキ</t>
    </rPh>
    <rPh sb="7" eb="9">
      <t>ロウドウ</t>
    </rPh>
    <rPh sb="9" eb="12">
      <t>セイサンセイ</t>
    </rPh>
    <rPh sb="13" eb="15">
      <t>カンイ</t>
    </rPh>
    <rPh sb="15" eb="16">
      <t>テキ</t>
    </rPh>
    <rPh sb="17" eb="19">
      <t>ケイサン</t>
    </rPh>
    <rPh sb="31" eb="33">
      <t>ケイエイ</t>
    </rPh>
    <rPh sb="33" eb="34">
      <t>リョク</t>
    </rPh>
    <rPh sb="34" eb="36">
      <t>コウジョウ</t>
    </rPh>
    <rPh sb="36" eb="38">
      <t>ケイカク</t>
    </rPh>
    <rPh sb="38" eb="39">
      <t>ナド</t>
    </rPh>
    <rPh sb="40" eb="42">
      <t>キサイ</t>
    </rPh>
    <rPh sb="43" eb="44">
      <t>サイ</t>
    </rPh>
    <rPh sb="51" eb="53">
      <t>テイギ</t>
    </rPh>
    <rPh sb="54" eb="55">
      <t>ソ</t>
    </rPh>
    <rPh sb="57" eb="59">
      <t>スウチ</t>
    </rPh>
    <rPh sb="60" eb="62">
      <t>カクジ</t>
    </rPh>
    <rPh sb="63" eb="65">
      <t>ケイサン</t>
    </rPh>
    <rPh sb="67" eb="68">
      <t>クダ</t>
    </rPh>
    <phoneticPr fontId="1"/>
  </si>
  <si>
    <t>※金額の単位は千円</t>
    <rPh sb="8" eb="9">
      <t>エン</t>
    </rPh>
    <phoneticPr fontId="1"/>
  </si>
  <si>
    <t>分析対象外</t>
    <rPh sb="0" eb="2">
      <t>ブンセキ</t>
    </rPh>
    <rPh sb="2" eb="4">
      <t>タイショウ</t>
    </rPh>
    <rPh sb="4" eb="5">
      <t>ガイ</t>
    </rPh>
    <phoneticPr fontId="16"/>
  </si>
  <si>
    <t>⇒</t>
    <phoneticPr fontId="16"/>
  </si>
  <si>
    <t>1213_木材チップ製造業</t>
    <rPh sb="5" eb="7">
      <t>モクザイ</t>
    </rPh>
    <rPh sb="10" eb="13">
      <t>セイゾウギョウ</t>
    </rPh>
    <phoneticPr fontId="16"/>
  </si>
  <si>
    <t>1301_観光業</t>
    <phoneticPr fontId="1"/>
  </si>
  <si>
    <t>1301_観光業</t>
    <phoneticPr fontId="1"/>
  </si>
  <si>
    <t>1301_観光業</t>
    <phoneticPr fontId="1"/>
  </si>
  <si>
    <t>04_卸売業</t>
    <rPh sb="3" eb="6">
      <t>オロシウリギョウ</t>
    </rPh>
    <phoneticPr fontId="16"/>
  </si>
  <si>
    <t>※1：従業員（正社員）には、パート及び派遣及び契約社員は含まれません。従業員兼役員は含まれます。</t>
    <rPh sb="3" eb="6">
      <t>ジュウギョウイン</t>
    </rPh>
    <rPh sb="7" eb="10">
      <t>セイシャイン</t>
    </rPh>
    <rPh sb="17" eb="18">
      <t>オヨ</t>
    </rPh>
    <rPh sb="19" eb="21">
      <t>ハケン</t>
    </rPh>
    <rPh sb="21" eb="22">
      <t>オヨ</t>
    </rPh>
    <rPh sb="23" eb="25">
      <t>ケイヤク</t>
    </rPh>
    <rPh sb="25" eb="27">
      <t>シャイン</t>
    </rPh>
    <rPh sb="28" eb="29">
      <t>フク</t>
    </rPh>
    <phoneticPr fontId="1"/>
  </si>
  <si>
    <t>※4：製造原価、一般管理販売費等に計上されている減価償却費の合計を入力して下さい。</t>
    <rPh sb="3" eb="5">
      <t>セイゾウ</t>
    </rPh>
    <rPh sb="5" eb="7">
      <t>ゲンカ</t>
    </rPh>
    <rPh sb="8" eb="10">
      <t>イッパン</t>
    </rPh>
    <rPh sb="10" eb="12">
      <t>カンリ</t>
    </rPh>
    <rPh sb="12" eb="15">
      <t>ハンバイヒ</t>
    </rPh>
    <rPh sb="15" eb="16">
      <t>トウ</t>
    </rPh>
    <rPh sb="17" eb="19">
      <t>ケイジョウ</t>
    </rPh>
    <rPh sb="24" eb="26">
      <t>ゲンカ</t>
    </rPh>
    <rPh sb="26" eb="29">
      <t>ショウキャクヒ</t>
    </rPh>
    <rPh sb="30" eb="32">
      <t>ゴウケイ</t>
    </rPh>
    <phoneticPr fontId="1"/>
  </si>
  <si>
    <t>0700_主として管理事務を行う本社等</t>
    <phoneticPr fontId="16"/>
  </si>
  <si>
    <t>1041_製氷業</t>
    <phoneticPr fontId="16"/>
  </si>
  <si>
    <t>1800_主として管理事務を行う本社等</t>
    <phoneticPr fontId="16"/>
  </si>
  <si>
    <t>2531_動力伝導装置製造業（玉軸受、ころ軸受を除く）</t>
    <phoneticPr fontId="16"/>
  </si>
  <si>
    <t>0796_解体・はつり工事業</t>
    <phoneticPr fontId="16"/>
  </si>
  <si>
    <t>1022_発泡性酒類製造業</t>
    <phoneticPr fontId="16"/>
  </si>
  <si>
    <t>1166_ニット製外衣製造業（アウターシャツ類、セーター類等を除く）</t>
    <phoneticPr fontId="16"/>
  </si>
  <si>
    <t>1721_潤滑油・グリース製造業（石油精製によらないもの）</t>
    <phoneticPr fontId="16"/>
  </si>
  <si>
    <t>2131_粘土がわら製造業</t>
    <phoneticPr fontId="16"/>
  </si>
  <si>
    <t>2534_工業窯炉製造業（燃焼炉）</t>
    <phoneticPr fontId="16"/>
  </si>
  <si>
    <t>2822_音響部品・磁気ヘッド・小形モーター製造業</t>
    <phoneticPr fontId="16"/>
  </si>
  <si>
    <t>2923_電気炉・電熱装置製造業</t>
    <rPh sb="5" eb="8">
      <t>デンキロ</t>
    </rPh>
    <rPh sb="9" eb="11">
      <t>デンネツ</t>
    </rPh>
    <rPh sb="11" eb="13">
      <t>ソウチ</t>
    </rPh>
    <rPh sb="13" eb="16">
      <t>セイゾウギョウ</t>
    </rPh>
    <phoneticPr fontId="16"/>
  </si>
  <si>
    <t>3012_スマートフォン・携帯電話機・PHS電話機製造業</t>
    <phoneticPr fontId="16"/>
  </si>
  <si>
    <t>33_電気業</t>
    <phoneticPr fontId="16"/>
  </si>
  <si>
    <t>4892_レッカー・ロードサービス業</t>
    <rPh sb="17" eb="18">
      <t>ギョウ</t>
    </rPh>
    <phoneticPr fontId="16"/>
  </si>
  <si>
    <t>5621_総合スーパーマーケット</t>
    <rPh sb="5" eb="7">
      <t>ソウゴウ</t>
    </rPh>
    <phoneticPr fontId="16"/>
  </si>
  <si>
    <t>5631_コンビニエンスストア</t>
    <phoneticPr fontId="16"/>
  </si>
  <si>
    <t>5641_ドラッグストア</t>
    <phoneticPr fontId="16"/>
  </si>
  <si>
    <t>5651_ホームセンター</t>
    <phoneticPr fontId="16"/>
  </si>
  <si>
    <t>5699_その他の各種商品小売業</t>
    <phoneticPr fontId="16"/>
  </si>
  <si>
    <t>5811_食料品スーパーマーケット</t>
    <rPh sb="5" eb="8">
      <t>ショクリョウヒン</t>
    </rPh>
    <phoneticPr fontId="16"/>
  </si>
  <si>
    <t>5819_その他の各種食料品小売業</t>
    <rPh sb="7" eb="8">
      <t>タ</t>
    </rPh>
    <rPh sb="9" eb="11">
      <t>カクシュ</t>
    </rPh>
    <rPh sb="11" eb="14">
      <t>ショクリョウヒン</t>
    </rPh>
    <rPh sb="14" eb="16">
      <t>コウリ</t>
    </rPh>
    <rPh sb="16" eb="17">
      <t>ギョウ</t>
    </rPh>
    <phoneticPr fontId="16"/>
  </si>
  <si>
    <t>5892_飲料小売業（別掲を除く）</t>
    <phoneticPr fontId="16"/>
  </si>
  <si>
    <t>5893_茶類小売業</t>
    <phoneticPr fontId="16"/>
  </si>
  <si>
    <t>5894_料理品小売業</t>
    <phoneticPr fontId="16"/>
  </si>
  <si>
    <t>5895_米穀類小売業</t>
    <phoneticPr fontId="16"/>
  </si>
  <si>
    <t>5896_豆腐・かまぼこ等加工食品小売業</t>
    <phoneticPr fontId="16"/>
  </si>
  <si>
    <t>5897_乾物小売業</t>
    <phoneticPr fontId="16"/>
  </si>
  <si>
    <t>6032_薬局</t>
    <phoneticPr fontId="16"/>
  </si>
  <si>
    <t>6033_化粧品小売業</t>
    <phoneticPr fontId="16"/>
  </si>
  <si>
    <t>6091_たばこ・喫煙具専門小売業</t>
    <phoneticPr fontId="16"/>
  </si>
  <si>
    <t>6092_花・植木小売業</t>
    <phoneticPr fontId="16"/>
  </si>
  <si>
    <t>6093_建築材料小売業</t>
    <phoneticPr fontId="16"/>
  </si>
  <si>
    <t>6094_ジュエリー製品小売業</t>
    <phoneticPr fontId="16"/>
  </si>
  <si>
    <t>6095_ペット・ペット用品小売業</t>
    <phoneticPr fontId="16"/>
  </si>
  <si>
    <t>6096_骨とう品小売業</t>
    <phoneticPr fontId="16"/>
  </si>
  <si>
    <t>6097_中古品小売業（骨とう品を除く）</t>
    <phoneticPr fontId="16"/>
  </si>
  <si>
    <t>7721_配達飲食サービス業</t>
    <phoneticPr fontId="16"/>
  </si>
  <si>
    <t>8033_自動車・モーターボートの競走場</t>
    <phoneticPr fontId="16"/>
  </si>
  <si>
    <t>8036_自動車・モーターボートの競技団</t>
    <phoneticPr fontId="16"/>
  </si>
  <si>
    <t>8131_中学校</t>
    <phoneticPr fontId="16"/>
  </si>
  <si>
    <t>8544_通所・短期入所介護事業</t>
    <phoneticPr fontId="16"/>
  </si>
  <si>
    <t>8545_訪問介護事業</t>
    <phoneticPr fontId="16"/>
  </si>
  <si>
    <t>8546_認知症老人グループホーム</t>
    <phoneticPr fontId="16"/>
  </si>
  <si>
    <t>8547_有料老人ホーム</t>
    <phoneticPr fontId="16"/>
  </si>
  <si>
    <t>8543_介護医療院</t>
    <rPh sb="5" eb="7">
      <t>カイゴ</t>
    </rPh>
    <rPh sb="7" eb="9">
      <t>イリョウ</t>
    </rPh>
    <rPh sb="9" eb="10">
      <t>イン</t>
    </rPh>
    <phoneticPr fontId="16"/>
  </si>
  <si>
    <t>9294_コールセンター業</t>
    <phoneticPr fontId="16"/>
  </si>
  <si>
    <t>9295_ペストコントロール業</t>
    <rPh sb="14" eb="15">
      <t>ギョウ</t>
    </rPh>
    <phoneticPr fontId="16"/>
  </si>
  <si>
    <t>9811_都道府県の機関</t>
    <phoneticPr fontId="16"/>
  </si>
  <si>
    <t>9821_市町村の機関</t>
    <phoneticPr fontId="16"/>
  </si>
  <si>
    <t>03_製造業</t>
    <phoneticPr fontId="16"/>
  </si>
  <si>
    <t>0301_食料品・飼料・飲料製造業</t>
    <phoneticPr fontId="16"/>
  </si>
  <si>
    <t>0306_その他の製造業</t>
    <phoneticPr fontId="16"/>
  </si>
  <si>
    <t>17_石油製品・石炭製品製造業</t>
    <phoneticPr fontId="16"/>
  </si>
  <si>
    <t>1700_主として管理事務を行う本社等</t>
    <phoneticPr fontId="16"/>
  </si>
  <si>
    <t>0302_化学工業・関連製品製造業</t>
    <phoneticPr fontId="16"/>
  </si>
  <si>
    <t>21_窯業・土石製品製造業</t>
    <phoneticPr fontId="16"/>
  </si>
  <si>
    <t>25_はん用機械器具製造業</t>
    <phoneticPr fontId="16"/>
  </si>
  <si>
    <t>0305_一般・電気機械器具製造業</t>
    <phoneticPr fontId="16"/>
  </si>
  <si>
    <t>28_電子部品・デバイス・電子回路製造業</t>
    <phoneticPr fontId="16"/>
  </si>
  <si>
    <t>30_情報通信機械器具製造業</t>
    <phoneticPr fontId="16"/>
  </si>
  <si>
    <t>09_エネルギー</t>
    <phoneticPr fontId="16"/>
  </si>
  <si>
    <t>34_ガス業</t>
    <phoneticPr fontId="16"/>
  </si>
  <si>
    <t>14_その他</t>
    <phoneticPr fontId="16"/>
  </si>
  <si>
    <t>05_小売業</t>
    <phoneticPr fontId="16"/>
  </si>
  <si>
    <t>06_飲食業</t>
    <phoneticPr fontId="16"/>
  </si>
  <si>
    <t>78_洗濯・理容・美容・浴場業</t>
    <phoneticPr fontId="16"/>
  </si>
  <si>
    <t>N_生活関連サービス業，娯楽業</t>
    <phoneticPr fontId="16"/>
  </si>
  <si>
    <t>10_サービス業</t>
    <phoneticPr fontId="16"/>
  </si>
  <si>
    <t>1006_その他のサービス業</t>
    <phoneticPr fontId="16"/>
  </si>
  <si>
    <t>80_娯楽業</t>
    <phoneticPr fontId="16"/>
  </si>
  <si>
    <t>1002_娯楽業</t>
    <phoneticPr fontId="16"/>
  </si>
  <si>
    <t>11_医療業</t>
    <phoneticPr fontId="16"/>
  </si>
  <si>
    <t>S_公務（他に分類されるものを除く）</t>
    <phoneticPr fontId="16"/>
  </si>
  <si>
    <t>98_地方公務</t>
    <phoneticPr fontId="16"/>
  </si>
  <si>
    <t>1004_事業サービス業</t>
    <phoneticPr fontId="16"/>
  </si>
  <si>
    <t>07_職別工事業(設備工事業を除く)</t>
    <phoneticPr fontId="16"/>
  </si>
  <si>
    <t>02_建設業</t>
    <phoneticPr fontId="16"/>
  </si>
  <si>
    <t>0201_建設業</t>
    <phoneticPr fontId="16"/>
  </si>
  <si>
    <t>0953_でんぷん糖類製造業</t>
  </si>
  <si>
    <t>1024_醸造酒類製造業（果実酒、清酒を除く。）</t>
    <rPh sb="5" eb="7">
      <t>ジョウゾウ</t>
    </rPh>
    <rPh sb="7" eb="9">
      <t>シュルイ</t>
    </rPh>
    <rPh sb="9" eb="11">
      <t>セイゾウ</t>
    </rPh>
    <rPh sb="11" eb="12">
      <t>ギョウ</t>
    </rPh>
    <rPh sb="13" eb="16">
      <t>カジツシュ</t>
    </rPh>
    <rPh sb="17" eb="19">
      <t>セイシュ</t>
    </rPh>
    <rPh sb="20" eb="21">
      <t>ノゾ</t>
    </rPh>
    <phoneticPr fontId="16"/>
  </si>
  <si>
    <t>1025_蒸留酒類製造業</t>
    <rPh sb="5" eb="8">
      <t>ジョウリュウシュ</t>
    </rPh>
    <rPh sb="8" eb="9">
      <t>ルイ</t>
    </rPh>
    <rPh sb="9" eb="11">
      <t>セイゾウ</t>
    </rPh>
    <rPh sb="11" eb="12">
      <t>ギョウ</t>
    </rPh>
    <phoneticPr fontId="16"/>
  </si>
  <si>
    <t>1026_混成酒類製造業</t>
    <rPh sb="5" eb="7">
      <t>コンセイ</t>
    </rPh>
    <rPh sb="7" eb="9">
      <t>シュルイ</t>
    </rPh>
    <rPh sb="9" eb="11">
      <t>セイゾウ</t>
    </rPh>
    <rPh sb="11" eb="12">
      <t>ギョウ</t>
    </rPh>
    <phoneticPr fontId="16"/>
  </si>
  <si>
    <t>3311_発電業</t>
    <rPh sb="5" eb="7">
      <t>ハツデン</t>
    </rPh>
    <rPh sb="7" eb="8">
      <t>ギョウ</t>
    </rPh>
    <phoneticPr fontId="16"/>
  </si>
  <si>
    <t>3312_送配電業</t>
    <rPh sb="5" eb="6">
      <t>ソウ</t>
    </rPh>
    <rPh sb="6" eb="8">
      <t>ハイデン</t>
    </rPh>
    <rPh sb="8" eb="9">
      <t>ギョウ</t>
    </rPh>
    <phoneticPr fontId="16"/>
  </si>
  <si>
    <t>3313_電気小売業</t>
    <rPh sb="5" eb="7">
      <t>デンキ</t>
    </rPh>
    <rPh sb="7" eb="10">
      <t>コウリギョウ</t>
    </rPh>
    <phoneticPr fontId="16"/>
  </si>
  <si>
    <t>3314_電気卸供給業</t>
    <rPh sb="5" eb="7">
      <t>デンキ</t>
    </rPh>
    <rPh sb="7" eb="8">
      <t>オロシ</t>
    </rPh>
    <rPh sb="8" eb="10">
      <t>キョウキュウ</t>
    </rPh>
    <rPh sb="10" eb="11">
      <t>ギョウ</t>
    </rPh>
    <phoneticPr fontId="16"/>
  </si>
  <si>
    <t>3411_ガス製造業</t>
    <phoneticPr fontId="16"/>
  </si>
  <si>
    <t>3412_ガス導管業</t>
    <phoneticPr fontId="16"/>
  </si>
  <si>
    <t>3413_ガス小売業</t>
    <rPh sb="7" eb="9">
      <t>コウリ</t>
    </rPh>
    <rPh sb="9" eb="10">
      <t>ギョウ</t>
    </rPh>
    <phoneticPr fontId="16"/>
  </si>
  <si>
    <t>5611_百貨店</t>
    <rPh sb="5" eb="8">
      <t>ヒャッカテン</t>
    </rPh>
    <phoneticPr fontId="16"/>
  </si>
  <si>
    <t>5661_均一価格店</t>
    <rPh sb="5" eb="7">
      <t>キンイツ</t>
    </rPh>
    <rPh sb="7" eb="9">
      <t>カカク</t>
    </rPh>
    <rPh sb="9" eb="10">
      <t>テン</t>
    </rPh>
    <phoneticPr fontId="16"/>
  </si>
  <si>
    <t>5891_牛乳小売業</t>
    <phoneticPr fontId="16"/>
  </si>
  <si>
    <t>6031_医薬品小売業（薬局を除く）</t>
    <phoneticPr fontId="16"/>
  </si>
  <si>
    <t>7731_施設給食業</t>
    <rPh sb="5" eb="7">
      <t>シセツ</t>
    </rPh>
    <rPh sb="7" eb="9">
      <t>キュウショク</t>
    </rPh>
    <rPh sb="9" eb="10">
      <t>ギョウ</t>
    </rPh>
    <phoneticPr fontId="16"/>
  </si>
  <si>
    <t>7893_リラクゼーション業(手技を用いるもので医業類似行為を除く)</t>
    <phoneticPr fontId="16"/>
  </si>
  <si>
    <t>8132_義務教育学校</t>
    <rPh sb="5" eb="7">
      <t>ギム</t>
    </rPh>
    <rPh sb="7" eb="9">
      <t>キョウイク</t>
    </rPh>
    <rPh sb="9" eb="11">
      <t>ガッコウ</t>
    </rPh>
    <phoneticPr fontId="16"/>
  </si>
  <si>
    <t>8181_高等教育機関の支援機関</t>
    <phoneticPr fontId="16"/>
  </si>
  <si>
    <t>8352_療術業</t>
    <phoneticPr fontId="16"/>
  </si>
  <si>
    <t>9229_その他の建物等維持管理業</t>
    <phoneticPr fontId="16"/>
  </si>
  <si>
    <t>0402_繊維関連製品卸売業</t>
    <phoneticPr fontId="16"/>
  </si>
  <si>
    <t>0404_その他の卸売業</t>
    <phoneticPr fontId="16"/>
  </si>
  <si>
    <t>（営業利益／最新期売上高） ×100</t>
    <rPh sb="1" eb="3">
      <t>エイギョウ</t>
    </rPh>
    <rPh sb="3" eb="5">
      <t>リエキ</t>
    </rPh>
    <rPh sb="6" eb="8">
      <t>サイシン</t>
    </rPh>
    <rPh sb="8" eb="9">
      <t>キ</t>
    </rPh>
    <rPh sb="9" eb="11">
      <t>ウリアゲ</t>
    </rPh>
    <rPh sb="11" eb="12">
      <t>ダカ</t>
    </rPh>
    <phoneticPr fontId="1"/>
  </si>
  <si>
    <t>（純資産／負債・純資産合計） ×100</t>
    <rPh sb="1" eb="4">
      <t>ジュンシサン</t>
    </rPh>
    <rPh sb="5" eb="7">
      <t>フサイ</t>
    </rPh>
    <rPh sb="8" eb="11">
      <t>ジュンシサン</t>
    </rPh>
    <rPh sb="11" eb="13">
      <t>ゴウケイ</t>
    </rPh>
    <phoneticPr fontId="1"/>
  </si>
  <si>
    <t xml:space="preserve">ローカルベンチマーク業種_大分類 </t>
    <rPh sb="10" eb="12">
      <t>ギョウシュ</t>
    </rPh>
    <rPh sb="13" eb="16">
      <t>ダイブンルイ</t>
    </rPh>
    <phoneticPr fontId="1"/>
  </si>
  <si>
    <t xml:space="preserve">ローカルベンチマーク業種_小分類 </t>
    <rPh sb="10" eb="12">
      <t>ギョウシュ</t>
    </rPh>
    <rPh sb="13" eb="14">
      <t>ショウ</t>
    </rPh>
    <rPh sb="14" eb="16">
      <t>ブンルイ</t>
    </rPh>
    <phoneticPr fontId="1"/>
  </si>
  <si>
    <t xml:space="preserve">※下記の表は日本標準分類とローカルベンチマーク業種の変換表です。
ご自身の日本標準分類上の該当する細分類をご確認いただき（青色のセル）、右側の黄色いセルをご覧ください。
ローカルベンチマーク業種分類をご確認いただきましたら、左上のオレンジ色のボタンを押して、財務分析シートにお戻りください。
</t>
    <rPh sb="1" eb="3">
      <t>カキ</t>
    </rPh>
    <rPh sb="4" eb="5">
      <t>ヒョウ</t>
    </rPh>
    <rPh sb="6" eb="8">
      <t>ニホン</t>
    </rPh>
    <rPh sb="8" eb="10">
      <t>ヒョウジュン</t>
    </rPh>
    <rPh sb="10" eb="12">
      <t>ブンルイ</t>
    </rPh>
    <rPh sb="23" eb="25">
      <t>ギョウシュ</t>
    </rPh>
    <rPh sb="26" eb="29">
      <t>ヘンカンヒョウ</t>
    </rPh>
    <rPh sb="34" eb="36">
      <t>ジシン</t>
    </rPh>
    <rPh sb="37" eb="39">
      <t>ニホン</t>
    </rPh>
    <rPh sb="39" eb="41">
      <t>ヒョウジュン</t>
    </rPh>
    <rPh sb="41" eb="43">
      <t>ブンルイ</t>
    </rPh>
    <rPh sb="43" eb="44">
      <t>ウエ</t>
    </rPh>
    <rPh sb="45" eb="47">
      <t>ガイトウ</t>
    </rPh>
    <rPh sb="49" eb="52">
      <t>サイブンルイ</t>
    </rPh>
    <rPh sb="54" eb="56">
      <t>カクニン</t>
    </rPh>
    <rPh sb="61" eb="63">
      <t>アオイロ</t>
    </rPh>
    <rPh sb="68" eb="70">
      <t>ミギガワ</t>
    </rPh>
    <rPh sb="71" eb="73">
      <t>キイロ</t>
    </rPh>
    <rPh sb="78" eb="79">
      <t>ラン</t>
    </rPh>
    <rPh sb="95" eb="97">
      <t>ギョウシュ</t>
    </rPh>
    <rPh sb="97" eb="99">
      <t>ブンルイ</t>
    </rPh>
    <rPh sb="101" eb="103">
      <t>カクニン</t>
    </rPh>
    <rPh sb="112" eb="113">
      <t>ヒダリ</t>
    </rPh>
    <rPh sb="119" eb="120">
      <t>イロ</t>
    </rPh>
    <rPh sb="125" eb="126">
      <t>オ</t>
    </rPh>
    <rPh sb="129" eb="131">
      <t>ザイム</t>
    </rPh>
    <rPh sb="131" eb="133">
      <t>ブンセキ</t>
    </rPh>
    <rPh sb="138" eb="139">
      <t>モド</t>
    </rPh>
    <phoneticPr fontId="16"/>
  </si>
  <si>
    <t>【入力】財務分析
[ローカルベンチマーク業種_
大分類]に該当</t>
    <rPh sb="1" eb="3">
      <t>ニュウリョク</t>
    </rPh>
    <rPh sb="4" eb="6">
      <t>ザイム</t>
    </rPh>
    <rPh sb="6" eb="8">
      <t>ブンセキ</t>
    </rPh>
    <rPh sb="20" eb="22">
      <t>ギョウシュ</t>
    </rPh>
    <rPh sb="24" eb="25">
      <t>ダイ</t>
    </rPh>
    <rPh sb="25" eb="27">
      <t>ブンルイ</t>
    </rPh>
    <rPh sb="29" eb="31">
      <t>ガイトウ</t>
    </rPh>
    <phoneticPr fontId="16"/>
  </si>
  <si>
    <t>【入力】財務分析シート
[ローカルベンチマーク業種
_小分類]に該当</t>
    <rPh sb="1" eb="3">
      <t>ニュウリョク</t>
    </rPh>
    <rPh sb="4" eb="6">
      <t>ザイム</t>
    </rPh>
    <rPh sb="6" eb="8">
      <t>ブンセキ</t>
    </rPh>
    <rPh sb="23" eb="25">
      <t>ギョウシュ</t>
    </rPh>
    <rPh sb="27" eb="28">
      <t>ショウ</t>
    </rPh>
    <rPh sb="28" eb="30">
      <t>ブンルイ</t>
    </rPh>
    <rPh sb="32" eb="34">
      <t>ガイトウ</t>
    </rPh>
    <phoneticPr fontId="16"/>
  </si>
  <si>
    <t xml:space="preserve">
○ 2024年4月1日、日本標準分類改定にともなう分類修正に加えて、下記のローカルベンチマーク業種分類の修正を行いました。
　　・獣医業：（変更前）ローカルベンチマーク業種 0101_農業　　　　　　　 →（変更後）同 1005_専門サービス業
　　・新聞業：（変更前）ローカルベンチマーク業種 0306_その他の製造業　→（変更後）同 1003_広告・調査・情報サービス業</t>
    <rPh sb="71" eb="74">
      <t>ヘンコウマエ</t>
    </rPh>
    <rPh sb="110" eb="111">
      <t>ドウ</t>
    </rPh>
    <rPh sb="133" eb="136">
      <t>ヘンコウマエ</t>
    </rPh>
    <rPh sb="169" eb="170">
      <t>ドウ</t>
    </rPh>
    <phoneticPr fontId="16"/>
  </si>
  <si>
    <t>ローカルベンチマーク業種大分類</t>
    <rPh sb="10" eb="12">
      <t>ギョウシュ</t>
    </rPh>
    <rPh sb="12" eb="15">
      <t>ダイブンルイ</t>
    </rPh>
    <phoneticPr fontId="16"/>
  </si>
  <si>
    <t>ロカベン業種_大分類</t>
    <rPh sb="4" eb="6">
      <t>ギョウシュ</t>
    </rPh>
    <rPh sb="7" eb="10">
      <t>ダイブンルイ</t>
    </rPh>
    <phoneticPr fontId="16"/>
  </si>
  <si>
    <t>※3：事業規模は、中小企業基本法の中小企業者の定義(表1）に基づき判定しております。　
         尚、中小企業以外の「中堅企業等」は、「中規模企業」として事業規模判定をしております。</t>
    <rPh sb="3" eb="5">
      <t>ジギョウ</t>
    </rPh>
    <rPh sb="5" eb="7">
      <t>キボ</t>
    </rPh>
    <rPh sb="26" eb="27">
      <t>ヒョウ</t>
    </rPh>
    <rPh sb="30" eb="31">
      <t>モト</t>
    </rPh>
    <phoneticPr fontId="1"/>
  </si>
  <si>
    <t xml:space="preserve">※7：借入金は、長期借入・短期借入・1年以内返済長期借入金・社債の合計を入力して下さい。
         役員借入金の科目を別途設けている場合にはその金額を借入金に含める必要はありません。 </t>
    <rPh sb="30" eb="32">
      <t>シャサイ</t>
    </rPh>
    <phoneticPr fontId="1"/>
  </si>
  <si>
    <t>　　　　 なお、基準値の計算上、役員借入金のうち、長期借入・短期借入・1年以内返済長期借入金に計上されていないものは含まれていません。</t>
    <phoneticPr fontId="1"/>
  </si>
  <si>
    <t>※9：以下の優先順位に基づき、点数を付与します。
         優先①：（借入金－現金・預金）が0以下の場合は、「5点」を付与 
         優先②：（営業利益＋減価償却費）が0以下の場合は、「1点」を付与  
         優先③：（借入金－現金・預金）が0超の時及び（営業利益＋減価償却費）が0超の時、本式にて算出された結果に基づき点数を付与</t>
    <rPh sb="3" eb="5">
      <t>イカ</t>
    </rPh>
    <rPh sb="6" eb="8">
      <t>ユウセン</t>
    </rPh>
    <rPh sb="8" eb="10">
      <t>ジュンイ</t>
    </rPh>
    <rPh sb="11" eb="12">
      <t>モト</t>
    </rPh>
    <rPh sb="15" eb="17">
      <t>テンスウ</t>
    </rPh>
    <rPh sb="18" eb="20">
      <t>フヨ</t>
    </rPh>
    <phoneticPr fontId="1"/>
  </si>
  <si>
    <t>農業、建設業、製造業、不動産業、運輸業、エネルギー、その他</t>
    <rPh sb="0" eb="2">
      <t>ノウギョウ</t>
    </rPh>
    <rPh sb="3" eb="6">
      <t>ケンセツギョウ</t>
    </rPh>
    <phoneticPr fontId="16"/>
  </si>
  <si>
    <t>サービス業</t>
    <phoneticPr fontId="1"/>
  </si>
  <si>
    <t>サービス業、医療業、保健衛生、廃棄物処理業、観光業</t>
    <rPh sb="4" eb="5">
      <t>ギョウ</t>
    </rPh>
    <rPh sb="10" eb="12">
      <t>ホケン</t>
    </rPh>
    <rPh sb="12" eb="14">
      <t>エイセイ</t>
    </rPh>
    <phoneticPr fontId="16"/>
  </si>
  <si>
    <t>製造業　
その他</t>
    <phoneticPr fontId="1"/>
  </si>
  <si>
    <t xml:space="preserve">         役員のみの企業で上記定義によると0名となる場合については、1名として下さい。</t>
    <phoneticPr fontId="1"/>
  </si>
  <si>
    <t>｛（最新期売上高/前期売上高）－１｝ ×100</t>
    <rPh sb="4" eb="6">
      <t>サイシン</t>
    </rPh>
    <rPh sb="6" eb="7">
      <t>キ</t>
    </rPh>
    <rPh sb="7" eb="9">
      <t>ウリアゲ</t>
    </rPh>
    <rPh sb="9" eb="10">
      <t>ダカ</t>
    </rPh>
    <rPh sb="11" eb="13">
      <t>ゼンキ</t>
    </rPh>
    <rPh sb="13" eb="15">
      <t>ウリアゲ</t>
    </rPh>
    <rPh sb="15" eb="16">
      <t>ダカ</t>
    </rPh>
    <phoneticPr fontId="1"/>
  </si>
  <si>
    <t>｛売上債権（売掛金＋受取手形）＋棚卸資産－
　買入債務（買掛金＋支払手形）｝／（売上高／12）</t>
    <rPh sb="1" eb="3">
      <t>ウリアゲ</t>
    </rPh>
    <rPh sb="3" eb="5">
      <t>サイケン</t>
    </rPh>
    <rPh sb="6" eb="8">
      <t>ウリカケ</t>
    </rPh>
    <rPh sb="8" eb="9">
      <t>キン</t>
    </rPh>
    <rPh sb="10" eb="12">
      <t>ウケトリ</t>
    </rPh>
    <rPh sb="12" eb="14">
      <t>テガタ</t>
    </rPh>
    <rPh sb="16" eb="18">
      <t>タナオロシ</t>
    </rPh>
    <rPh sb="18" eb="20">
      <t>シサン</t>
    </rPh>
    <phoneticPr fontId="1"/>
  </si>
  <si>
    <t>　営業利益／従業員数</t>
    <rPh sb="1" eb="3">
      <t>エイギョウ</t>
    </rPh>
    <rPh sb="3" eb="5">
      <t>リエキ</t>
    </rPh>
    <rPh sb="6" eb="9">
      <t>ジュウギョウイン</t>
    </rPh>
    <rPh sb="9" eb="10">
      <t>スウ</t>
    </rPh>
    <phoneticPr fontId="1"/>
  </si>
  <si>
    <t>（表1）</t>
    <phoneticPr fontId="1"/>
  </si>
  <si>
    <r>
      <t>※１各項目の評点および総合評価点は各項目の業種基準値からの乖離を示すものであり、点数の高低が必ずしも企業の評価を示すものではありません。非財務</t>
    </r>
    <r>
      <rPr>
        <sz val="8"/>
        <rFont val="Meiryo UI"/>
        <family val="3"/>
        <charset val="128"/>
      </rPr>
      <t>情報</t>
    </r>
    <r>
      <rPr>
        <sz val="8"/>
        <color theme="1"/>
        <rFont val="Meiryo UI"/>
        <family val="3"/>
        <charset val="128"/>
      </rPr>
      <t>も含め、総合的な判断が必要なことにご留意ください。
※２レーダーチャートで3期分の財務分析結果の推移が確認できるため、各指標が良化（あるいは悪化）した要因を非財務の対話シートを活用しながら把握することで、経営状況や課題の把握に繋がります。</t>
    </r>
    <rPh sb="23" eb="25">
      <t>キジュン</t>
    </rPh>
    <rPh sb="71" eb="73">
      <t>ジョウホウ</t>
    </rPh>
    <rPh sb="115" eb="117">
      <t>ザイム</t>
    </rPh>
    <rPh sb="117" eb="119">
      <t>ブンセキ</t>
    </rPh>
    <rPh sb="119" eb="121">
      <t>ケッカ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</si>
</sst>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0.0%"/>
    <numFmt numFmtId="177" formatCode="0.0&quot;倍&quot;"/>
    <numFmt numFmtId="178" formatCode="#,##0\(&quot;千&quot;&quot;円&quot;\)"/>
    <numFmt numFmtId="179" formatCode="#,##0.0\(&quot;倍&quot;\)"/>
    <numFmt numFmtId="180" formatCode="#,##0.0\(&quot;ヶ&quot;&quot;月&quot;\)"/>
    <numFmt numFmtId="181" formatCode="#,##0\(&quot;人&quot;\)"/>
    <numFmt numFmtId="182" formatCode="#,##0_ ;[Red]\-#,##0\ "/>
    <numFmt numFmtId="183" formatCode="0.0&quot;ヶ月&quot;"/>
    <numFmt numFmtId="184" formatCode="yyyy&quot;年&quot;m&quot;月&quot;;@"/>
    <numFmt numFmtId="185" formatCode="0_ "/>
    <numFmt numFmtId="186" formatCode="#,###\(&quot;千&quot;&quot;円&quot;\)"/>
    <numFmt numFmtId="187" formatCode="#,###\(&quot;人&quot;\)"/>
    <numFmt numFmtId="188" formatCode="0.0%;[Red]\-0.0%"/>
    <numFmt numFmtId="189" formatCode="0.0&quot;ヶ&quot;&quot;月&quot;;[Red]\-0.0&quot;ヶ&quot;&quot;月&quot;"/>
  </numFmts>
  <fonts count="52" x14ac:knownFonts="1">
    <font>
      <sz val="11"/>
      <color theme="1"/>
      <name val="ＭＳ Ｐゴシック"/>
      <family val="3"/>
      <charset val="128"/>
      <scheme val="minor"/>
    </font>
    <font>
      <sz val="6"/>
      <name val="ＭＳ Ｐゴシック"/>
      <family val="3"/>
      <charset val="128"/>
    </font>
    <font>
      <sz val="10"/>
      <name val="ＭＳ Ｐゴシック"/>
      <family val="3"/>
      <charset val="128"/>
    </font>
    <font>
      <sz val="9"/>
      <color indexed="8"/>
      <name val="ＭＳ Ｐ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1"/>
      <color theme="1"/>
      <name val="ＭＳ Ｐゴシック"/>
      <family val="3"/>
      <charset val="128"/>
      <scheme val="minor"/>
    </font>
    <font>
      <sz val="10"/>
      <color theme="1"/>
      <name val="ＭＳ Ｐゴシック"/>
      <family val="3"/>
      <charset val="128"/>
      <scheme val="minor"/>
    </font>
    <font>
      <sz val="9"/>
      <color theme="1"/>
      <name val="ＭＳ Ｐゴシック"/>
      <family val="3"/>
      <charset val="128"/>
    </font>
    <font>
      <sz val="12"/>
      <color theme="1"/>
      <name val="ＭＳ Ｐゴシック"/>
      <family val="3"/>
      <charset val="128"/>
      <scheme val="minor"/>
    </font>
    <font>
      <sz val="10"/>
      <color theme="1"/>
      <name val="Meiryo UI"/>
      <family val="3"/>
      <charset val="128"/>
    </font>
    <font>
      <b/>
      <sz val="10"/>
      <color theme="1"/>
      <name val="Meiryo UI"/>
      <family val="3"/>
      <charset val="128"/>
    </font>
    <font>
      <sz val="8"/>
      <color theme="1"/>
      <name val="Meiryo UI"/>
      <family val="3"/>
      <charset val="128"/>
    </font>
    <font>
      <sz val="10"/>
      <name val="Meiryo UI"/>
      <family val="3"/>
      <charset val="128"/>
    </font>
    <font>
      <sz val="10"/>
      <color indexed="8"/>
      <name val="Meiryo UI"/>
      <family val="3"/>
      <charset val="128"/>
    </font>
    <font>
      <sz val="6"/>
      <name val="ＭＳ Ｐゴシック"/>
      <family val="3"/>
      <charset val="128"/>
      <scheme val="minor"/>
    </font>
    <font>
      <sz val="9"/>
      <color theme="1"/>
      <name val="Meiryo UI"/>
      <family val="3"/>
      <charset val="128"/>
    </font>
    <font>
      <sz val="10"/>
      <color theme="4" tint="0.79998168889431442"/>
      <name val="ＭＳ Ｐゴシック"/>
      <family val="3"/>
      <charset val="128"/>
      <scheme val="minor"/>
    </font>
    <font>
      <sz val="6"/>
      <color theme="1"/>
      <name val="Meiryo UI"/>
      <family val="3"/>
      <charset val="128"/>
    </font>
    <font>
      <b/>
      <sz val="9"/>
      <color theme="1"/>
      <name val="Meiryo UI"/>
      <family val="3"/>
      <charset val="128"/>
    </font>
    <font>
      <b/>
      <sz val="9"/>
      <color theme="0"/>
      <name val="Meiryo UI"/>
      <family val="3"/>
      <charset val="128"/>
    </font>
    <font>
      <b/>
      <sz val="10"/>
      <color theme="0"/>
      <name val="Meiryo UI"/>
      <family val="3"/>
      <charset val="128"/>
    </font>
    <font>
      <sz val="10"/>
      <color theme="0" tint="-0.34998626667073579"/>
      <name val="ＭＳ Ｐゴシック"/>
      <family val="3"/>
      <charset val="128"/>
      <scheme val="minor"/>
    </font>
    <font>
      <sz val="6"/>
      <color theme="0" tint="-0.34998626667073579"/>
      <name val="Meiryo UI"/>
      <family val="3"/>
      <charset val="128"/>
    </font>
    <font>
      <sz val="10"/>
      <color theme="0" tint="-0.34998626667073579"/>
      <name val="Meiryo UI"/>
      <family val="3"/>
      <charset val="128"/>
    </font>
    <font>
      <b/>
      <sz val="7"/>
      <color theme="0"/>
      <name val="Meiryo UI"/>
      <family val="3"/>
      <charset val="128"/>
    </font>
    <font>
      <sz val="10"/>
      <color theme="0"/>
      <name val="Meiryo UI"/>
      <family val="3"/>
      <charset val="128"/>
    </font>
    <font>
      <sz val="12"/>
      <color indexed="8"/>
      <name val="Meiryo UI"/>
      <family val="3"/>
      <charset val="128"/>
    </font>
    <font>
      <sz val="9"/>
      <color indexed="8"/>
      <name val="Meiryo UI"/>
      <family val="3"/>
      <charset val="128"/>
    </font>
    <font>
      <b/>
      <sz val="12"/>
      <color theme="0"/>
      <name val="Meiryo UI"/>
      <family val="3"/>
      <charset val="128"/>
    </font>
    <font>
      <b/>
      <sz val="14"/>
      <color theme="0"/>
      <name val="Meiryo UI"/>
      <family val="3"/>
      <charset val="128"/>
    </font>
    <font>
      <sz val="10"/>
      <color rgb="FF002060"/>
      <name val="Meiryo UI"/>
      <family val="3"/>
      <charset val="128"/>
    </font>
    <font>
      <b/>
      <sz val="11"/>
      <name val="Meiryo UI"/>
      <family val="3"/>
      <charset val="128"/>
    </font>
    <font>
      <sz val="11"/>
      <name val="Meiryo UI"/>
      <family val="3"/>
      <charset val="128"/>
    </font>
    <font>
      <sz val="9"/>
      <name val="Meiryo UI"/>
      <family val="3"/>
      <charset val="128"/>
    </font>
    <font>
      <b/>
      <sz val="7"/>
      <name val="Meiryo UI"/>
      <family val="3"/>
      <charset val="128"/>
    </font>
    <font>
      <sz val="10"/>
      <name val="ＭＳ Ｐゴシック"/>
      <family val="3"/>
      <charset val="128"/>
      <scheme val="minor"/>
    </font>
    <font>
      <b/>
      <sz val="10"/>
      <name val="Meiryo UI"/>
      <family val="3"/>
      <charset val="128"/>
    </font>
    <font>
      <b/>
      <sz val="10"/>
      <color indexed="8"/>
      <name val="Meiryo UI"/>
      <family val="3"/>
      <charset val="128"/>
    </font>
    <font>
      <sz val="9"/>
      <color theme="1"/>
      <name val="ＭＳ Ｐゴシック"/>
      <family val="3"/>
      <charset val="128"/>
      <scheme val="minor"/>
    </font>
    <font>
      <sz val="9"/>
      <name val="ＭＳ Ｐゴシック"/>
      <family val="3"/>
      <charset val="128"/>
      <scheme val="minor"/>
    </font>
    <font>
      <sz val="8"/>
      <name val="Meiryo UI"/>
      <family val="3"/>
      <charset val="128"/>
    </font>
    <font>
      <b/>
      <sz val="9"/>
      <color indexed="81"/>
      <name val="ＭＳ Ｐゴシック"/>
      <family val="3"/>
      <charset val="128"/>
    </font>
    <font>
      <sz val="6"/>
      <name val="ＭＳ Ｐゴシック"/>
      <family val="2"/>
      <charset val="128"/>
      <scheme val="minor"/>
    </font>
    <font>
      <sz val="11"/>
      <color rgb="FFFF0000"/>
      <name val="ＭＳ Ｐゴシック"/>
      <family val="3"/>
      <charset val="128"/>
      <scheme val="minor"/>
    </font>
    <font>
      <sz val="10"/>
      <color rgb="FFFFFF00"/>
      <name val="Meiryo UI"/>
      <family val="3"/>
      <charset val="128"/>
    </font>
    <font>
      <sz val="11"/>
      <name val="ＭＳ Ｐゴシック"/>
      <family val="3"/>
      <charset val="128"/>
      <scheme val="minor"/>
    </font>
    <font>
      <sz val="9.5"/>
      <color theme="1"/>
      <name val="Meiryo UI"/>
      <family val="3"/>
      <charset val="128"/>
    </font>
    <font>
      <b/>
      <sz val="9.5"/>
      <color theme="1"/>
      <name val="Meiryo UI"/>
      <family val="3"/>
      <charset val="128"/>
    </font>
    <font>
      <b/>
      <sz val="9.5"/>
      <name val="Meiryo UI"/>
      <family val="3"/>
      <charset val="128"/>
    </font>
    <font>
      <b/>
      <sz val="14"/>
      <color theme="5"/>
      <name val="ＭＳ Ｐゴシック"/>
      <family val="3"/>
      <charset val="128"/>
      <scheme val="minor"/>
    </font>
  </fonts>
  <fills count="21">
    <fill>
      <patternFill patternType="none"/>
    </fill>
    <fill>
      <patternFill patternType="gray125"/>
    </fill>
    <fill>
      <patternFill patternType="solid">
        <fgColor rgb="FFFFFF99"/>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E6F8FA"/>
        <bgColor indexed="64"/>
      </patternFill>
    </fill>
    <fill>
      <patternFill patternType="solid">
        <fgColor theme="9" tint="0.39994506668294322"/>
        <bgColor indexed="64"/>
      </patternFill>
    </fill>
    <fill>
      <patternFill patternType="mediumGray">
        <fgColor rgb="FFFFFF00"/>
        <bgColor auto="1"/>
      </patternFill>
    </fill>
    <fill>
      <patternFill patternType="solid">
        <fgColor rgb="FF002060"/>
        <bgColor indexed="64"/>
      </patternFill>
    </fill>
    <fill>
      <patternFill patternType="solid">
        <fgColor theme="3"/>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6" tint="0.39994506668294322"/>
        <bgColor rgb="FFFFFF00"/>
      </patternFill>
    </fill>
    <fill>
      <patternFill patternType="solid">
        <fgColor rgb="FFCCECFF"/>
        <bgColor indexed="64"/>
      </patternFill>
    </fill>
    <fill>
      <patternFill patternType="solid">
        <fgColor rgb="FFFFFFCC"/>
        <bgColor indexed="64"/>
      </patternFill>
    </fill>
    <fill>
      <patternFill patternType="solid">
        <fgColor rgb="FFE6FFFF"/>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style="thin">
        <color theme="0"/>
      </top>
      <bottom style="thin">
        <color theme="0"/>
      </bottom>
      <diagonal/>
    </border>
    <border>
      <left/>
      <right/>
      <top style="thin">
        <color theme="0"/>
      </top>
      <bottom style="thin">
        <color theme="0"/>
      </bottom>
      <diagonal/>
    </border>
    <border>
      <left/>
      <right style="thin">
        <color indexed="64"/>
      </right>
      <top style="thin">
        <color theme="0"/>
      </top>
      <bottom style="thin">
        <color theme="0"/>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indexed="64"/>
      </right>
      <top style="thin">
        <color rgb="FF002060"/>
      </top>
      <bottom style="thin">
        <color rgb="FF002060"/>
      </bottom>
      <diagonal/>
    </border>
    <border>
      <left style="thin">
        <color indexed="64"/>
      </left>
      <right/>
      <top/>
      <bottom style="thin">
        <color theme="0"/>
      </bottom>
      <diagonal/>
    </border>
    <border>
      <left/>
      <right/>
      <top/>
      <bottom style="thin">
        <color theme="0"/>
      </bottom>
      <diagonal/>
    </border>
    <border>
      <left/>
      <right style="thin">
        <color indexed="64"/>
      </right>
      <top/>
      <bottom style="thin">
        <color theme="0"/>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dotted">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dotted">
        <color indexed="64"/>
      </right>
      <top/>
      <bottom/>
      <diagonal/>
    </border>
    <border>
      <left/>
      <right style="medium">
        <color indexed="64"/>
      </right>
      <top/>
      <bottom/>
      <diagonal/>
    </border>
    <border>
      <left/>
      <right style="dotted">
        <color indexed="64"/>
      </right>
      <top style="thin">
        <color indexed="64"/>
      </top>
      <bottom/>
      <diagonal/>
    </border>
    <border>
      <left/>
      <right style="medium">
        <color indexed="64"/>
      </right>
      <top style="thin">
        <color indexed="64"/>
      </top>
      <bottom/>
      <diagonal/>
    </border>
    <border>
      <left/>
      <right style="dotted">
        <color indexed="64"/>
      </right>
      <top/>
      <bottom style="thin">
        <color indexed="64"/>
      </bottom>
      <diagonal/>
    </border>
    <border>
      <left/>
      <right style="medium">
        <color indexed="64"/>
      </right>
      <top/>
      <bottom style="thin">
        <color indexed="64"/>
      </bottom>
      <diagonal/>
    </border>
    <border>
      <left style="thin">
        <color indexed="64"/>
      </left>
      <right/>
      <top/>
      <bottom style="medium">
        <color indexed="64"/>
      </bottom>
      <diagonal/>
    </border>
    <border>
      <left/>
      <right/>
      <top/>
      <bottom style="medium">
        <color indexed="64"/>
      </bottom>
      <diagonal/>
    </border>
    <border>
      <left/>
      <right style="dotted">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theme="0"/>
      </top>
      <bottom/>
      <diagonal/>
    </border>
    <border>
      <left style="medium">
        <color indexed="64"/>
      </left>
      <right style="thin">
        <color indexed="64"/>
      </right>
      <top/>
      <bottom style="medium">
        <color indexed="64"/>
      </bottom>
      <diagonal/>
    </border>
    <border>
      <left style="thick">
        <color rgb="FFFF0000"/>
      </left>
      <right style="medium">
        <color rgb="FFFF0000"/>
      </right>
      <top style="thick">
        <color rgb="FFFF0000"/>
      </top>
      <bottom style="thick">
        <color rgb="FFFF0000"/>
      </bottom>
      <diagonal/>
    </border>
    <border>
      <left style="medium">
        <color rgb="FFFF0000"/>
      </left>
      <right style="medium">
        <color rgb="FFFF0000"/>
      </right>
      <top style="thick">
        <color rgb="FFFF0000"/>
      </top>
      <bottom style="thick">
        <color rgb="FFFF0000"/>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rgb="FFFF0000"/>
      </left>
      <right style="medium">
        <color rgb="FFFF0000"/>
      </right>
      <top style="medium">
        <color rgb="FFFF0000"/>
      </top>
      <bottom style="medium">
        <color rgb="FFFF0000"/>
      </bottom>
      <diagonal/>
    </border>
    <border>
      <left style="thin">
        <color indexed="64"/>
      </left>
      <right style="medium">
        <color indexed="64"/>
      </right>
      <top style="medium">
        <color indexed="64"/>
      </top>
      <bottom style="medium">
        <color indexed="64"/>
      </bottom>
      <diagonal/>
    </border>
    <border>
      <left style="dotted">
        <color indexed="64"/>
      </left>
      <right/>
      <top style="medium">
        <color indexed="64"/>
      </top>
      <bottom/>
      <diagonal/>
    </border>
    <border>
      <left style="dotted">
        <color indexed="64"/>
      </left>
      <right/>
      <top/>
      <bottom/>
      <diagonal/>
    </border>
    <border>
      <left style="dotted">
        <color indexed="64"/>
      </left>
      <right/>
      <top/>
      <bottom style="thin">
        <color indexed="64"/>
      </bottom>
      <diagonal/>
    </border>
    <border>
      <left style="dotted">
        <color indexed="64"/>
      </left>
      <right/>
      <top style="thin">
        <color indexed="64"/>
      </top>
      <bottom/>
      <diagonal/>
    </border>
    <border>
      <left style="dotted">
        <color indexed="64"/>
      </left>
      <right/>
      <top/>
      <bottom style="medium">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6">
    <xf numFmtId="0" fontId="0" fillId="0" borderId="0">
      <alignment vertical="center"/>
    </xf>
    <xf numFmtId="9" fontId="7" fillId="0" borderId="0" applyFont="0" applyFill="0" applyBorder="0" applyAlignment="0" applyProtection="0">
      <alignment vertical="center"/>
    </xf>
    <xf numFmtId="38" fontId="7" fillId="0" borderId="0" applyFont="0" applyFill="0" applyBorder="0" applyAlignment="0" applyProtection="0">
      <alignment vertical="center"/>
    </xf>
    <xf numFmtId="0" fontId="2" fillId="0" borderId="0"/>
    <xf numFmtId="0" fontId="7" fillId="0" borderId="0"/>
    <xf numFmtId="0" fontId="4" fillId="0" borderId="0"/>
  </cellStyleXfs>
  <cellXfs count="457">
    <xf numFmtId="0" fontId="0" fillId="0" borderId="0" xfId="0">
      <alignment vertical="center"/>
    </xf>
    <xf numFmtId="0" fontId="5" fillId="2" borderId="1" xfId="5" applyFont="1" applyFill="1" applyBorder="1" applyAlignment="1">
      <alignment horizontal="center" vertical="center" wrapText="1"/>
    </xf>
    <xf numFmtId="0" fontId="5" fillId="2" borderId="1" xfId="5" applyFont="1" applyFill="1" applyBorder="1" applyAlignment="1">
      <alignment horizontal="center" vertical="center"/>
    </xf>
    <xf numFmtId="0" fontId="3" fillId="2" borderId="1" xfId="0" applyFont="1" applyFill="1" applyBorder="1" applyAlignment="1">
      <alignment horizontal="center" vertical="center"/>
    </xf>
    <xf numFmtId="0" fontId="8" fillId="0" borderId="0" xfId="0" applyFont="1">
      <alignment vertical="center"/>
    </xf>
    <xf numFmtId="0" fontId="5" fillId="0" borderId="1" xfId="5" applyFont="1" applyBorder="1" applyAlignment="1">
      <alignment vertical="center" wrapText="1"/>
    </xf>
    <xf numFmtId="0" fontId="10" fillId="4" borderId="0" xfId="0" applyFont="1" applyFill="1">
      <alignment vertical="center"/>
    </xf>
    <xf numFmtId="0" fontId="8" fillId="5" borderId="0" xfId="0" applyFont="1" applyFill="1" applyAlignment="1">
      <alignment horizontal="center" vertical="center"/>
    </xf>
    <xf numFmtId="0" fontId="11" fillId="0" borderId="1" xfId="0" applyFont="1" applyBorder="1">
      <alignment vertical="center"/>
    </xf>
    <xf numFmtId="0" fontId="11" fillId="0" borderId="1" xfId="0" applyFont="1" applyBorder="1" applyAlignment="1">
      <alignment horizontal="right" vertical="center"/>
    </xf>
    <xf numFmtId="0" fontId="11" fillId="0" borderId="0" xfId="0" applyFont="1">
      <alignment vertical="center"/>
    </xf>
    <xf numFmtId="0" fontId="11" fillId="0" borderId="3" xfId="0" applyFont="1" applyBorder="1">
      <alignment vertical="center"/>
    </xf>
    <xf numFmtId="178" fontId="11" fillId="0" borderId="1" xfId="0" applyNumberFormat="1" applyFont="1" applyBorder="1">
      <alignment vertical="center"/>
    </xf>
    <xf numFmtId="0" fontId="11" fillId="0" borderId="4" xfId="0" applyFont="1" applyBorder="1">
      <alignment vertical="center"/>
    </xf>
    <xf numFmtId="0" fontId="8" fillId="5" borderId="0" xfId="0" applyFont="1" applyFill="1">
      <alignment vertical="center"/>
    </xf>
    <xf numFmtId="0" fontId="11" fillId="5" borderId="0" xfId="0" applyFont="1" applyFill="1">
      <alignment vertical="center"/>
    </xf>
    <xf numFmtId="0" fontId="14" fillId="6" borderId="1" xfId="0" applyFont="1" applyFill="1" applyBorder="1" applyAlignment="1">
      <alignment horizontal="center" vertical="center"/>
    </xf>
    <xf numFmtId="0" fontId="11" fillId="6" borderId="1" xfId="0" applyFont="1" applyFill="1" applyBorder="1" applyAlignment="1">
      <alignment horizontal="center" vertical="center"/>
    </xf>
    <xf numFmtId="0" fontId="11" fillId="0" borderId="10" xfId="0" applyFont="1" applyBorder="1">
      <alignment vertical="center"/>
    </xf>
    <xf numFmtId="176" fontId="11" fillId="0" borderId="1" xfId="1" applyNumberFormat="1" applyFont="1" applyFill="1" applyBorder="1">
      <alignment vertical="center"/>
    </xf>
    <xf numFmtId="179" fontId="11" fillId="0" borderId="1" xfId="0" applyNumberFormat="1" applyFont="1" applyBorder="1">
      <alignment vertical="center"/>
    </xf>
    <xf numFmtId="180" fontId="11" fillId="0" borderId="1" xfId="0" applyNumberFormat="1" applyFont="1" applyBorder="1">
      <alignment vertical="center"/>
    </xf>
    <xf numFmtId="0" fontId="15" fillId="0" borderId="0" xfId="4" applyFont="1" applyAlignment="1">
      <alignment vertical="center"/>
    </xf>
    <xf numFmtId="0" fontId="15" fillId="0" borderId="0" xfId="4" applyFont="1" applyAlignment="1">
      <alignment horizontal="center" vertical="center"/>
    </xf>
    <xf numFmtId="182" fontId="11" fillId="7" borderId="1" xfId="0" applyNumberFormat="1" applyFont="1" applyFill="1" applyBorder="1" applyProtection="1">
      <alignment vertical="center"/>
      <protection locked="0"/>
    </xf>
    <xf numFmtId="184" fontId="11" fillId="7" borderId="1" xfId="0" applyNumberFormat="1" applyFont="1" applyFill="1" applyBorder="1" applyProtection="1">
      <alignment vertical="center"/>
      <protection locked="0"/>
    </xf>
    <xf numFmtId="0" fontId="11" fillId="6" borderId="13" xfId="0" applyFont="1" applyFill="1" applyBorder="1" applyAlignment="1">
      <alignment horizontal="center" vertical="center"/>
    </xf>
    <xf numFmtId="0" fontId="22" fillId="8" borderId="12" xfId="4" applyFont="1" applyFill="1" applyBorder="1" applyAlignment="1">
      <alignment vertical="center"/>
    </xf>
    <xf numFmtId="0" fontId="27" fillId="8" borderId="6" xfId="4" applyFont="1" applyFill="1" applyBorder="1" applyAlignment="1">
      <alignment vertical="center"/>
    </xf>
    <xf numFmtId="0" fontId="27" fillId="8" borderId="7" xfId="4" applyFont="1" applyFill="1" applyBorder="1" applyAlignment="1">
      <alignment vertical="center"/>
    </xf>
    <xf numFmtId="0" fontId="22" fillId="8" borderId="16" xfId="4" applyFont="1" applyFill="1" applyBorder="1" applyAlignment="1">
      <alignment vertical="center"/>
    </xf>
    <xf numFmtId="0" fontId="27" fillId="8" borderId="17" xfId="4" applyFont="1" applyFill="1" applyBorder="1" applyAlignment="1">
      <alignment vertical="center"/>
    </xf>
    <xf numFmtId="0" fontId="27" fillId="8" borderId="18" xfId="4" applyFont="1" applyFill="1" applyBorder="1" applyAlignment="1">
      <alignment vertical="center"/>
    </xf>
    <xf numFmtId="0" fontId="22" fillId="8" borderId="22" xfId="4" applyFont="1" applyFill="1" applyBorder="1" applyAlignment="1">
      <alignment vertical="center"/>
    </xf>
    <xf numFmtId="0" fontId="27" fillId="8" borderId="23" xfId="4" applyFont="1" applyFill="1" applyBorder="1" applyAlignment="1">
      <alignment vertical="center"/>
    </xf>
    <xf numFmtId="0" fontId="27" fillId="8" borderId="24" xfId="4" applyFont="1" applyFill="1" applyBorder="1" applyAlignment="1">
      <alignment vertical="center"/>
    </xf>
    <xf numFmtId="0" fontId="22" fillId="8" borderId="14" xfId="4" applyFont="1" applyFill="1" applyBorder="1" applyAlignment="1">
      <alignment vertical="center"/>
    </xf>
    <xf numFmtId="0" fontId="27" fillId="8" borderId="8" xfId="4" applyFont="1" applyFill="1" applyBorder="1" applyAlignment="1">
      <alignment vertical="center"/>
    </xf>
    <xf numFmtId="0" fontId="27" fillId="8" borderId="9" xfId="4" applyFont="1" applyFill="1" applyBorder="1" applyAlignment="1">
      <alignment vertical="center"/>
    </xf>
    <xf numFmtId="0" fontId="28" fillId="0" borderId="0" xfId="4" applyFont="1" applyAlignment="1">
      <alignment horizontal="left" vertical="center"/>
    </xf>
    <xf numFmtId="0" fontId="28" fillId="0" borderId="0" xfId="4" applyFont="1" applyAlignment="1">
      <alignment vertical="center"/>
    </xf>
    <xf numFmtId="0" fontId="22" fillId="8" borderId="4" xfId="4" applyFont="1" applyFill="1" applyBorder="1" applyAlignment="1">
      <alignment horizontal="left" vertical="center"/>
    </xf>
    <xf numFmtId="0" fontId="15" fillId="0" borderId="12" xfId="4" applyFont="1" applyBorder="1" applyAlignment="1">
      <alignment horizontal="left" vertical="center"/>
    </xf>
    <xf numFmtId="0" fontId="15" fillId="0" borderId="6" xfId="4" applyFont="1" applyBorder="1" applyAlignment="1">
      <alignment vertical="center"/>
    </xf>
    <xf numFmtId="0" fontId="15" fillId="0" borderId="7" xfId="4" applyFont="1" applyBorder="1" applyAlignment="1">
      <alignment vertical="center"/>
    </xf>
    <xf numFmtId="0" fontId="15" fillId="0" borderId="11" xfId="4" applyFont="1" applyBorder="1" applyAlignment="1">
      <alignment horizontal="left" vertical="center"/>
    </xf>
    <xf numFmtId="0" fontId="15" fillId="0" borderId="15" xfId="4" applyFont="1" applyBorder="1" applyAlignment="1">
      <alignment vertical="center"/>
    </xf>
    <xf numFmtId="0" fontId="29" fillId="0" borderId="12" xfId="4" applyFont="1" applyBorder="1" applyAlignment="1">
      <alignment horizontal="left" vertical="center"/>
    </xf>
    <xf numFmtId="0" fontId="22" fillId="8" borderId="6" xfId="4" applyFont="1" applyFill="1" applyBorder="1" applyAlignment="1">
      <alignment vertical="center"/>
    </xf>
    <xf numFmtId="0" fontId="22" fillId="8" borderId="17" xfId="4" applyFont="1" applyFill="1" applyBorder="1" applyAlignment="1">
      <alignment vertical="center"/>
    </xf>
    <xf numFmtId="0" fontId="22" fillId="8" borderId="23" xfId="4" applyFont="1" applyFill="1" applyBorder="1" applyAlignment="1">
      <alignment vertical="center"/>
    </xf>
    <xf numFmtId="0" fontId="22" fillId="8" borderId="8" xfId="4" applyFont="1" applyFill="1" applyBorder="1" applyAlignment="1">
      <alignment vertical="center"/>
    </xf>
    <xf numFmtId="0" fontId="15" fillId="3" borderId="26" xfId="4" applyFont="1" applyFill="1" applyBorder="1" applyAlignment="1">
      <alignment vertical="center"/>
    </xf>
    <xf numFmtId="0" fontId="15" fillId="3" borderId="27" xfId="4" applyFont="1" applyFill="1" applyBorder="1" applyAlignment="1">
      <alignment vertical="center"/>
    </xf>
    <xf numFmtId="0" fontId="15" fillId="3" borderId="28" xfId="4" applyFont="1" applyFill="1" applyBorder="1" applyAlignment="1">
      <alignment vertical="center"/>
    </xf>
    <xf numFmtId="0" fontId="15" fillId="3" borderId="11" xfId="4" applyFont="1" applyFill="1" applyBorder="1" applyAlignment="1">
      <alignment vertical="center"/>
    </xf>
    <xf numFmtId="0" fontId="15" fillId="3" borderId="0" xfId="4" applyFont="1" applyFill="1" applyAlignment="1">
      <alignment vertical="center"/>
    </xf>
    <xf numFmtId="0" fontId="15" fillId="3" borderId="31" xfId="4" applyFont="1" applyFill="1" applyBorder="1" applyAlignment="1">
      <alignment vertical="center"/>
    </xf>
    <xf numFmtId="0" fontId="15" fillId="3" borderId="12" xfId="4" applyFont="1" applyFill="1" applyBorder="1" applyAlignment="1">
      <alignment vertical="center"/>
    </xf>
    <xf numFmtId="0" fontId="15" fillId="3" borderId="6" xfId="4" applyFont="1" applyFill="1" applyBorder="1" applyAlignment="1">
      <alignment vertical="center"/>
    </xf>
    <xf numFmtId="0" fontId="15" fillId="3" borderId="33" xfId="4" applyFont="1" applyFill="1" applyBorder="1" applyAlignment="1">
      <alignment vertical="center"/>
    </xf>
    <xf numFmtId="0" fontId="15" fillId="3" borderId="14" xfId="4" applyFont="1" applyFill="1" applyBorder="1" applyAlignment="1">
      <alignment vertical="center"/>
    </xf>
    <xf numFmtId="0" fontId="15" fillId="3" borderId="8" xfId="4" applyFont="1" applyFill="1" applyBorder="1" applyAlignment="1">
      <alignment vertical="center"/>
    </xf>
    <xf numFmtId="0" fontId="15" fillId="3" borderId="35" xfId="4" applyFont="1" applyFill="1" applyBorder="1" applyAlignment="1">
      <alignment vertical="center"/>
    </xf>
    <xf numFmtId="0" fontId="15" fillId="3" borderId="37" xfId="4" applyFont="1" applyFill="1" applyBorder="1" applyAlignment="1">
      <alignment vertical="center"/>
    </xf>
    <xf numFmtId="0" fontId="15" fillId="3" borderId="38" xfId="4" applyFont="1" applyFill="1" applyBorder="1" applyAlignment="1">
      <alignment vertical="center"/>
    </xf>
    <xf numFmtId="0" fontId="15" fillId="3" borderId="39" xfId="4" applyFont="1" applyFill="1" applyBorder="1" applyAlignment="1">
      <alignment vertical="center"/>
    </xf>
    <xf numFmtId="0" fontId="32" fillId="0" borderId="0" xfId="4" applyFont="1" applyAlignment="1">
      <alignment vertical="center"/>
    </xf>
    <xf numFmtId="0" fontId="17" fillId="5" borderId="0" xfId="0" applyFont="1" applyFill="1">
      <alignment vertical="center"/>
    </xf>
    <xf numFmtId="178" fontId="17" fillId="5" borderId="0" xfId="0" applyNumberFormat="1" applyFont="1" applyFill="1" applyAlignment="1">
      <alignment horizontal="right" vertical="center"/>
    </xf>
    <xf numFmtId="181" fontId="17" fillId="5" borderId="0" xfId="0" applyNumberFormat="1" applyFont="1" applyFill="1" applyAlignment="1">
      <alignment horizontal="right" vertical="center"/>
    </xf>
    <xf numFmtId="0" fontId="8" fillId="5" borderId="0" xfId="0" applyFont="1" applyFill="1" applyAlignment="1">
      <alignment horizontal="left" vertical="center"/>
    </xf>
    <xf numFmtId="0" fontId="18" fillId="5" borderId="0" xfId="0" applyFont="1" applyFill="1" applyAlignment="1">
      <alignment horizontal="center" vertical="center"/>
    </xf>
    <xf numFmtId="0" fontId="23" fillId="5" borderId="0" xfId="0" applyFont="1" applyFill="1" applyAlignment="1">
      <alignment horizontal="center" vertical="center"/>
    </xf>
    <xf numFmtId="0" fontId="19" fillId="5" borderId="11" xfId="0" applyFont="1" applyFill="1" applyBorder="1">
      <alignment vertical="center"/>
    </xf>
    <xf numFmtId="0" fontId="19" fillId="5" borderId="0" xfId="0" applyFont="1" applyFill="1">
      <alignment vertical="center"/>
    </xf>
    <xf numFmtId="0" fontId="13" fillId="5" borderId="11" xfId="0" applyFont="1" applyFill="1" applyBorder="1">
      <alignment vertical="center"/>
    </xf>
    <xf numFmtId="0" fontId="13" fillId="5" borderId="0" xfId="0" applyFont="1" applyFill="1">
      <alignment vertical="center"/>
    </xf>
    <xf numFmtId="0" fontId="24" fillId="5" borderId="0" xfId="0" applyFont="1" applyFill="1" applyAlignment="1">
      <alignment horizontal="center" vertical="center" wrapText="1"/>
    </xf>
    <xf numFmtId="176" fontId="17" fillId="5" borderId="11" xfId="1" applyNumberFormat="1" applyFont="1" applyFill="1" applyBorder="1" applyAlignment="1">
      <alignment vertical="center"/>
    </xf>
    <xf numFmtId="176" fontId="17" fillId="5" borderId="0" xfId="1" applyNumberFormat="1" applyFont="1" applyFill="1" applyBorder="1" applyAlignment="1">
      <alignment vertical="center"/>
    </xf>
    <xf numFmtId="0" fontId="25" fillId="5" borderId="0" xfId="0" applyFont="1" applyFill="1" applyAlignment="1">
      <alignment horizontal="right" vertical="center"/>
    </xf>
    <xf numFmtId="178" fontId="17" fillId="5" borderId="11" xfId="0" applyNumberFormat="1" applyFont="1" applyFill="1" applyBorder="1">
      <alignment vertical="center"/>
    </xf>
    <xf numFmtId="178" fontId="17" fillId="5" borderId="0" xfId="0" applyNumberFormat="1" applyFont="1" applyFill="1">
      <alignment vertical="center"/>
    </xf>
    <xf numFmtId="179" fontId="17" fillId="5" borderId="11" xfId="0" applyNumberFormat="1" applyFont="1" applyFill="1" applyBorder="1">
      <alignment vertical="center"/>
    </xf>
    <xf numFmtId="180" fontId="17" fillId="5" borderId="11" xfId="0" applyNumberFormat="1" applyFont="1" applyFill="1" applyBorder="1">
      <alignment vertical="center"/>
    </xf>
    <xf numFmtId="180" fontId="17" fillId="5" borderId="0" xfId="0" applyNumberFormat="1" applyFont="1" applyFill="1">
      <alignment vertical="center"/>
    </xf>
    <xf numFmtId="0" fontId="11" fillId="5" borderId="0" xfId="0" applyFont="1" applyFill="1" applyAlignment="1">
      <alignment horizontal="right" vertical="center"/>
    </xf>
    <xf numFmtId="180" fontId="11" fillId="5" borderId="0" xfId="0" applyNumberFormat="1" applyFont="1" applyFill="1" applyAlignment="1">
      <alignment horizontal="right" vertical="center"/>
    </xf>
    <xf numFmtId="0" fontId="13" fillId="5" borderId="0" xfId="0" applyFont="1" applyFill="1" applyAlignment="1">
      <alignment vertical="center" wrapText="1"/>
    </xf>
    <xf numFmtId="0" fontId="13" fillId="5" borderId="0" xfId="0" applyFont="1" applyFill="1" applyAlignment="1">
      <alignment horizontal="left" vertical="center" wrapText="1"/>
    </xf>
    <xf numFmtId="0" fontId="35" fillId="5" borderId="0" xfId="0" applyFont="1" applyFill="1">
      <alignment vertical="center"/>
    </xf>
    <xf numFmtId="0" fontId="37" fillId="5" borderId="0" xfId="0" applyFont="1" applyFill="1" applyAlignment="1">
      <alignment horizontal="center" vertical="center"/>
    </xf>
    <xf numFmtId="0" fontId="11" fillId="0" borderId="0" xfId="0" applyFont="1" applyAlignment="1">
      <alignment horizontal="center" vertical="center"/>
    </xf>
    <xf numFmtId="0" fontId="14" fillId="0" borderId="44" xfId="0" applyFont="1" applyBorder="1" applyAlignment="1">
      <alignment horizontal="center" vertical="center"/>
    </xf>
    <xf numFmtId="0" fontId="13" fillId="5" borderId="0" xfId="0" applyFont="1" applyFill="1" applyAlignment="1">
      <alignment vertical="top" wrapText="1"/>
    </xf>
    <xf numFmtId="0" fontId="12" fillId="5" borderId="0" xfId="0" applyFont="1" applyFill="1">
      <alignment vertical="center"/>
    </xf>
    <xf numFmtId="0" fontId="11" fillId="10" borderId="0" xfId="0" applyFont="1" applyFill="1">
      <alignment vertical="center"/>
    </xf>
    <xf numFmtId="0" fontId="8" fillId="10" borderId="0" xfId="0" applyFont="1" applyFill="1" applyAlignment="1">
      <alignment horizontal="center" vertical="center"/>
    </xf>
    <xf numFmtId="0" fontId="11" fillId="10" borderId="0" xfId="0" applyFont="1" applyFill="1" applyAlignment="1">
      <alignment horizontal="center" vertical="center"/>
    </xf>
    <xf numFmtId="0" fontId="14" fillId="10" borderId="1" xfId="0" applyFont="1" applyFill="1" applyBorder="1" applyAlignment="1">
      <alignment horizontal="center" vertical="center"/>
    </xf>
    <xf numFmtId="0" fontId="8" fillId="0" borderId="0" xfId="0" applyFont="1" applyAlignment="1">
      <alignment horizontal="center" vertical="center"/>
    </xf>
    <xf numFmtId="176" fontId="11" fillId="0" borderId="0" xfId="1" applyNumberFormat="1" applyFont="1" applyFill="1" applyBorder="1">
      <alignment vertical="center"/>
    </xf>
    <xf numFmtId="0" fontId="8" fillId="10" borderId="0" xfId="0" applyFont="1" applyFill="1">
      <alignment vertical="center"/>
    </xf>
    <xf numFmtId="0" fontId="10" fillId="10" borderId="0" xfId="0" applyFont="1" applyFill="1">
      <alignment vertical="center"/>
    </xf>
    <xf numFmtId="182" fontId="11" fillId="7" borderId="48" xfId="0" applyNumberFormat="1" applyFont="1" applyFill="1" applyBorder="1" applyProtection="1">
      <alignment vertical="center"/>
      <protection locked="0"/>
    </xf>
    <xf numFmtId="0" fontId="8" fillId="0" borderId="0" xfId="0" applyFont="1" applyAlignment="1">
      <alignment horizontal="left" vertical="center"/>
    </xf>
    <xf numFmtId="185" fontId="14" fillId="10" borderId="1" xfId="0" applyNumberFormat="1" applyFont="1" applyFill="1" applyBorder="1" applyAlignment="1">
      <alignment horizontal="center" vertical="center"/>
    </xf>
    <xf numFmtId="0" fontId="0" fillId="0" borderId="49" xfId="0" applyBorder="1">
      <alignment vertical="center"/>
    </xf>
    <xf numFmtId="176" fontId="11" fillId="0" borderId="1" xfId="1" applyNumberFormat="1" applyFont="1" applyFill="1" applyBorder="1" applyAlignment="1">
      <alignment horizontal="right" vertical="center"/>
    </xf>
    <xf numFmtId="0" fontId="5" fillId="2" borderId="1" xfId="0" applyFont="1" applyFill="1" applyBorder="1" applyAlignment="1">
      <alignment horizontal="center" vertical="center"/>
    </xf>
    <xf numFmtId="176" fontId="5" fillId="0" borderId="1" xfId="1" applyNumberFormat="1" applyFont="1" applyBorder="1" applyAlignment="1" applyProtection="1">
      <alignment vertical="center"/>
    </xf>
    <xf numFmtId="0" fontId="40" fillId="0" borderId="0" xfId="0" applyFont="1">
      <alignment vertical="center"/>
    </xf>
    <xf numFmtId="0" fontId="41" fillId="0" borderId="1" xfId="0" applyFont="1" applyBorder="1">
      <alignment vertical="center"/>
    </xf>
    <xf numFmtId="0" fontId="5" fillId="0" borderId="1" xfId="5" applyFont="1" applyBorder="1" applyAlignment="1">
      <alignment horizontal="left" vertical="center"/>
    </xf>
    <xf numFmtId="0" fontId="41" fillId="0" borderId="1" xfId="0" applyFont="1" applyBorder="1" applyAlignment="1">
      <alignment horizontal="left" vertical="center"/>
    </xf>
    <xf numFmtId="0" fontId="5" fillId="0" borderId="1" xfId="5" applyFont="1" applyBorder="1" applyAlignment="1">
      <alignment horizontal="left" vertical="center" wrapText="1"/>
    </xf>
    <xf numFmtId="176" fontId="5" fillId="0" borderId="1" xfId="1" applyNumberFormat="1" applyFont="1" applyBorder="1" applyAlignment="1">
      <alignment horizontal="left" vertical="center"/>
    </xf>
    <xf numFmtId="38" fontId="5" fillId="0" borderId="1" xfId="2" applyFont="1" applyBorder="1" applyAlignment="1">
      <alignment horizontal="left" vertical="center"/>
    </xf>
    <xf numFmtId="0" fontId="40" fillId="0" borderId="1" xfId="0" applyFont="1" applyBorder="1" applyAlignment="1">
      <alignment horizontal="left" vertical="center"/>
    </xf>
    <xf numFmtId="178" fontId="11" fillId="0" borderId="1" xfId="1" applyNumberFormat="1" applyFont="1" applyFill="1" applyBorder="1" applyAlignment="1">
      <alignment horizontal="right" vertical="center"/>
    </xf>
    <xf numFmtId="179" fontId="11" fillId="0" borderId="1" xfId="1" applyNumberFormat="1" applyFont="1" applyFill="1" applyBorder="1" applyAlignment="1">
      <alignment horizontal="right" vertical="center"/>
    </xf>
    <xf numFmtId="180" fontId="11" fillId="0" borderId="1" xfId="1" applyNumberFormat="1" applyFont="1" applyFill="1" applyBorder="1" applyAlignment="1">
      <alignment horizontal="right" vertical="center"/>
    </xf>
    <xf numFmtId="177" fontId="3" fillId="0" borderId="1" xfId="1" applyNumberFormat="1" applyFont="1" applyBorder="1" applyAlignment="1">
      <alignment horizontal="left" vertical="center"/>
    </xf>
    <xf numFmtId="183" fontId="3" fillId="0" borderId="1" xfId="2" applyNumberFormat="1" applyFont="1" applyBorder="1" applyAlignment="1">
      <alignment horizontal="left" vertical="center"/>
    </xf>
    <xf numFmtId="176" fontId="9" fillId="0" borderId="1" xfId="1" applyNumberFormat="1" applyFont="1" applyBorder="1" applyAlignment="1">
      <alignment horizontal="left" vertical="center"/>
    </xf>
    <xf numFmtId="0" fontId="0" fillId="0" borderId="11" xfId="0" applyBorder="1">
      <alignment vertical="center"/>
    </xf>
    <xf numFmtId="0" fontId="0" fillId="0" borderId="15" xfId="0" applyBorder="1">
      <alignment vertical="center"/>
    </xf>
    <xf numFmtId="0" fontId="0" fillId="11" borderId="14" xfId="0" applyFill="1" applyBorder="1">
      <alignment vertical="center"/>
    </xf>
    <xf numFmtId="0" fontId="0" fillId="11" borderId="8" xfId="0" applyFill="1" applyBorder="1">
      <alignment vertical="center"/>
    </xf>
    <xf numFmtId="0" fontId="0" fillId="11" borderId="9" xfId="0" applyFill="1" applyBorder="1">
      <alignment vertical="center"/>
    </xf>
    <xf numFmtId="0" fontId="0" fillId="0" borderId="10" xfId="0" applyBorder="1">
      <alignment vertical="center"/>
    </xf>
    <xf numFmtId="0" fontId="0" fillId="11" borderId="13" xfId="0" applyFill="1" applyBorder="1">
      <alignment vertical="center"/>
    </xf>
    <xf numFmtId="0" fontId="0" fillId="0" borderId="12"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11" borderId="4" xfId="0" applyFill="1" applyBorder="1" applyAlignment="1">
      <alignment horizontal="center" vertical="center"/>
    </xf>
    <xf numFmtId="0" fontId="0" fillId="0" borderId="0" xfId="0" applyAlignment="1">
      <alignment horizontal="center" vertical="center"/>
    </xf>
    <xf numFmtId="0" fontId="14" fillId="0" borderId="4" xfId="0" applyFont="1" applyBorder="1" applyAlignment="1">
      <alignment horizontal="left" vertical="center"/>
    </xf>
    <xf numFmtId="0" fontId="14" fillId="0" borderId="2" xfId="0" applyFont="1" applyBorder="1" applyAlignment="1">
      <alignment horizontal="left" vertical="center"/>
    </xf>
    <xf numFmtId="0" fontId="14" fillId="0" borderId="3" xfId="0" applyFont="1" applyBorder="1" applyAlignment="1">
      <alignment horizontal="left" vertical="center"/>
    </xf>
    <xf numFmtId="0" fontId="13" fillId="10" borderId="0" xfId="0" applyFont="1" applyFill="1" applyAlignment="1">
      <alignment vertical="top" wrapText="1"/>
    </xf>
    <xf numFmtId="0" fontId="13" fillId="10" borderId="0" xfId="0" applyFont="1" applyFill="1" applyAlignment="1">
      <alignment vertical="top"/>
    </xf>
    <xf numFmtId="0" fontId="12" fillId="10" borderId="0" xfId="0" applyFont="1" applyFill="1" applyAlignment="1">
      <alignment horizontal="left" vertical="center"/>
    </xf>
    <xf numFmtId="0" fontId="11" fillId="6" borderId="4" xfId="0" applyFont="1" applyFill="1" applyBorder="1" applyAlignment="1">
      <alignment horizontal="center" vertical="center"/>
    </xf>
    <xf numFmtId="0" fontId="11" fillId="6" borderId="3" xfId="0" applyFont="1" applyFill="1" applyBorder="1" applyAlignment="1">
      <alignment horizontal="center" vertical="center"/>
    </xf>
    <xf numFmtId="0" fontId="12" fillId="10" borderId="0" xfId="0" applyFont="1" applyFill="1">
      <alignment vertical="center"/>
    </xf>
    <xf numFmtId="0" fontId="38" fillId="10" borderId="0" xfId="0" applyFont="1" applyFill="1">
      <alignment vertical="center"/>
    </xf>
    <xf numFmtId="0" fontId="11" fillId="10" borderId="6" xfId="0" applyFont="1" applyFill="1" applyBorder="1">
      <alignment vertical="center"/>
    </xf>
    <xf numFmtId="0" fontId="8" fillId="0" borderId="6" xfId="0" applyFont="1" applyBorder="1">
      <alignment vertical="center"/>
    </xf>
    <xf numFmtId="0" fontId="12" fillId="10" borderId="6" xfId="0" applyFont="1" applyFill="1" applyBorder="1" applyAlignment="1">
      <alignment horizontal="left" vertical="center"/>
    </xf>
    <xf numFmtId="0" fontId="11" fillId="0" borderId="4" xfId="0" applyFont="1" applyBorder="1" applyAlignment="1">
      <alignment horizontal="left" vertical="center"/>
    </xf>
    <xf numFmtId="0" fontId="11" fillId="0" borderId="2" xfId="0" applyFont="1" applyBorder="1" applyAlignment="1">
      <alignment horizontal="left" vertical="center"/>
    </xf>
    <xf numFmtId="0" fontId="11" fillId="0" borderId="3" xfId="0" applyFont="1" applyBorder="1" applyAlignment="1">
      <alignment horizontal="left" vertical="center"/>
    </xf>
    <xf numFmtId="0" fontId="38" fillId="10" borderId="0" xfId="0" applyFont="1" applyFill="1" applyAlignment="1">
      <alignment horizontal="left" vertical="center"/>
    </xf>
    <xf numFmtId="0" fontId="14" fillId="6" borderId="13" xfId="0" applyFont="1" applyFill="1" applyBorder="1" applyAlignment="1">
      <alignment horizontal="center" vertical="center"/>
    </xf>
    <xf numFmtId="0" fontId="19" fillId="0" borderId="0" xfId="0" applyFont="1" applyAlignment="1">
      <alignment vertical="center" wrapText="1"/>
    </xf>
    <xf numFmtId="0" fontId="19" fillId="0" borderId="0" xfId="0" applyFont="1">
      <alignment vertical="center"/>
    </xf>
    <xf numFmtId="0" fontId="45" fillId="0" borderId="0" xfId="0" applyFont="1">
      <alignment vertical="center"/>
    </xf>
    <xf numFmtId="0" fontId="0" fillId="0" borderId="13" xfId="0" applyBorder="1">
      <alignment vertical="center"/>
    </xf>
    <xf numFmtId="0" fontId="0" fillId="11" borderId="1" xfId="0" applyFill="1" applyBorder="1" applyAlignment="1">
      <alignment horizontal="center" vertical="center" wrapText="1"/>
    </xf>
    <xf numFmtId="0" fontId="14" fillId="14" borderId="47" xfId="0" applyFont="1" applyFill="1" applyBorder="1" applyAlignment="1">
      <alignment horizontal="center" vertical="center" wrapText="1"/>
    </xf>
    <xf numFmtId="0" fontId="40" fillId="12" borderId="1" xfId="0" applyFont="1" applyFill="1" applyBorder="1">
      <alignment vertical="center"/>
    </xf>
    <xf numFmtId="0" fontId="40" fillId="0" borderId="1" xfId="0" applyFont="1" applyBorder="1" applyAlignment="1">
      <alignment vertical="center" wrapText="1"/>
    </xf>
    <xf numFmtId="0" fontId="40" fillId="0" borderId="0" xfId="0" applyFont="1" applyAlignment="1">
      <alignment vertical="center" wrapText="1"/>
    </xf>
    <xf numFmtId="188" fontId="40" fillId="0" borderId="1" xfId="1" applyNumberFormat="1" applyFont="1" applyBorder="1" applyAlignment="1">
      <alignment vertical="center"/>
    </xf>
    <xf numFmtId="1" fontId="40" fillId="0" borderId="1" xfId="1" applyNumberFormat="1" applyFont="1" applyBorder="1" applyAlignment="1">
      <alignment vertical="center"/>
    </xf>
    <xf numFmtId="177" fontId="40" fillId="0" borderId="1" xfId="0" applyNumberFormat="1" applyFont="1" applyBorder="1">
      <alignment vertical="center"/>
    </xf>
    <xf numFmtId="189" fontId="40" fillId="0" borderId="1" xfId="0" applyNumberFormat="1" applyFont="1" applyBorder="1">
      <alignment vertical="center"/>
    </xf>
    <xf numFmtId="188" fontId="40" fillId="10" borderId="1" xfId="1" applyNumberFormat="1" applyFont="1" applyFill="1" applyBorder="1" applyAlignment="1">
      <alignment vertical="center"/>
    </xf>
    <xf numFmtId="1" fontId="40" fillId="10" borderId="1" xfId="1" applyNumberFormat="1" applyFont="1" applyFill="1" applyBorder="1" applyAlignment="1">
      <alignment vertical="center"/>
    </xf>
    <xf numFmtId="177" fontId="40" fillId="10" borderId="1" xfId="0" applyNumberFormat="1" applyFont="1" applyFill="1" applyBorder="1">
      <alignment vertical="center"/>
    </xf>
    <xf numFmtId="189" fontId="40" fillId="10" borderId="1" xfId="0" applyNumberFormat="1" applyFont="1" applyFill="1" applyBorder="1">
      <alignment vertical="center"/>
    </xf>
    <xf numFmtId="0" fontId="14" fillId="18" borderId="0" xfId="0" applyFont="1" applyFill="1">
      <alignment vertical="center"/>
    </xf>
    <xf numFmtId="0" fontId="14" fillId="19" borderId="0" xfId="0" applyFont="1" applyFill="1">
      <alignment vertical="center"/>
    </xf>
    <xf numFmtId="0" fontId="38" fillId="10" borderId="0" xfId="0" applyFont="1" applyFill="1" applyAlignment="1">
      <alignment vertical="center" wrapText="1"/>
    </xf>
    <xf numFmtId="0" fontId="11" fillId="0" borderId="0" xfId="0" applyFont="1" applyAlignment="1">
      <alignment vertical="top" wrapText="1"/>
    </xf>
    <xf numFmtId="0" fontId="14" fillId="0" borderId="0" xfId="0" applyFont="1">
      <alignment vertical="center"/>
    </xf>
    <xf numFmtId="0" fontId="47" fillId="11" borderId="1" xfId="0" applyFont="1" applyFill="1" applyBorder="1" applyAlignment="1">
      <alignment horizontal="center" vertical="center"/>
    </xf>
    <xf numFmtId="0" fontId="47" fillId="11" borderId="2" xfId="0" applyFont="1" applyFill="1" applyBorder="1" applyAlignment="1">
      <alignment horizontal="center" vertical="center"/>
    </xf>
    <xf numFmtId="0" fontId="47" fillId="11" borderId="3" xfId="0" applyFont="1" applyFill="1" applyBorder="1" applyAlignment="1">
      <alignment horizontal="center" vertical="center"/>
    </xf>
    <xf numFmtId="0" fontId="47" fillId="0" borderId="0" xfId="0" applyFont="1" applyAlignment="1">
      <alignment horizontal="center" vertical="center"/>
    </xf>
    <xf numFmtId="0" fontId="8" fillId="20" borderId="0" xfId="0" applyFont="1" applyFill="1">
      <alignment vertical="center"/>
    </xf>
    <xf numFmtId="0" fontId="11" fillId="6" borderId="2" xfId="0" applyFont="1" applyFill="1" applyBorder="1" applyAlignment="1">
      <alignment horizontal="center" vertical="center"/>
    </xf>
    <xf numFmtId="0" fontId="12" fillId="0" borderId="0" xfId="0" applyFont="1">
      <alignment vertical="center"/>
    </xf>
    <xf numFmtId="0" fontId="49" fillId="10" borderId="0" xfId="0" applyFont="1" applyFill="1" applyAlignment="1">
      <alignment vertical="center" wrapText="1"/>
    </xf>
    <xf numFmtId="0" fontId="50" fillId="10" borderId="0" xfId="0" applyFont="1" applyFill="1" applyAlignment="1">
      <alignment horizontal="left" vertical="center" wrapText="1"/>
    </xf>
    <xf numFmtId="0" fontId="48" fillId="10" borderId="6" xfId="0" applyFont="1" applyFill="1" applyBorder="1" applyAlignment="1">
      <alignment vertical="top"/>
    </xf>
    <xf numFmtId="0" fontId="48" fillId="10" borderId="6" xfId="0" applyFont="1" applyFill="1" applyBorder="1" applyAlignment="1">
      <alignment horizontal="left" vertical="center"/>
    </xf>
    <xf numFmtId="0" fontId="49" fillId="10" borderId="15" xfId="0" applyFont="1" applyFill="1" applyBorder="1">
      <alignment vertical="center"/>
    </xf>
    <xf numFmtId="0" fontId="49" fillId="10" borderId="15" xfId="0" applyFont="1" applyFill="1" applyBorder="1" applyAlignment="1">
      <alignment vertical="center" wrapText="1"/>
    </xf>
    <xf numFmtId="0" fontId="50" fillId="10" borderId="15" xfId="0" applyFont="1" applyFill="1" applyBorder="1">
      <alignment vertical="center"/>
    </xf>
    <xf numFmtId="0" fontId="49" fillId="0" borderId="15" xfId="0" applyFont="1" applyBorder="1" applyAlignment="1">
      <alignment vertical="center" wrapText="1"/>
    </xf>
    <xf numFmtId="0" fontId="49" fillId="0" borderId="0" xfId="0" applyFont="1" applyAlignment="1">
      <alignment vertical="center" wrapText="1"/>
    </xf>
    <xf numFmtId="0" fontId="11" fillId="5" borderId="0" xfId="0" applyFont="1" applyFill="1" applyAlignment="1">
      <alignment vertical="center" wrapText="1"/>
    </xf>
    <xf numFmtId="0" fontId="11" fillId="13" borderId="1" xfId="0" applyFont="1" applyFill="1" applyBorder="1" applyAlignment="1">
      <alignment horizontal="center" vertical="center"/>
    </xf>
    <xf numFmtId="0" fontId="11" fillId="10" borderId="14" xfId="0" applyFont="1" applyFill="1" applyBorder="1" applyAlignment="1">
      <alignment horizontal="center" vertical="center" wrapText="1"/>
    </xf>
    <xf numFmtId="0" fontId="11" fillId="10" borderId="14" xfId="0" applyFont="1" applyFill="1" applyBorder="1">
      <alignment vertical="center"/>
    </xf>
    <xf numFmtId="180" fontId="17" fillId="0" borderId="4" xfId="0" applyNumberFormat="1" applyFont="1" applyBorder="1" applyAlignment="1">
      <alignment horizontal="right" vertical="center"/>
    </xf>
    <xf numFmtId="180" fontId="17" fillId="0" borderId="3" xfId="0" applyNumberFormat="1" applyFont="1" applyBorder="1" applyAlignment="1">
      <alignment horizontal="right" vertical="center"/>
    </xf>
    <xf numFmtId="176" fontId="17" fillId="0" borderId="4" xfId="1" applyNumberFormat="1" applyFont="1" applyFill="1" applyBorder="1" applyAlignment="1">
      <alignment horizontal="right" vertical="center"/>
    </xf>
    <xf numFmtId="176" fontId="17" fillId="0" borderId="3" xfId="1" applyNumberFormat="1" applyFont="1" applyFill="1" applyBorder="1" applyAlignment="1">
      <alignment horizontal="right" vertical="center"/>
    </xf>
    <xf numFmtId="179" fontId="17" fillId="0" borderId="4" xfId="0" applyNumberFormat="1" applyFont="1" applyBorder="1" applyAlignment="1">
      <alignment horizontal="right" vertical="center"/>
    </xf>
    <xf numFmtId="179" fontId="17" fillId="0" borderId="3" xfId="0" applyNumberFormat="1" applyFont="1" applyBorder="1" applyAlignment="1">
      <alignment horizontal="right" vertical="center"/>
    </xf>
    <xf numFmtId="0" fontId="20" fillId="0" borderId="4" xfId="0" applyFont="1" applyBorder="1" applyAlignment="1">
      <alignment horizontal="right" vertical="center"/>
    </xf>
    <xf numFmtId="0" fontId="20" fillId="0" borderId="3" xfId="0" applyFont="1" applyBorder="1" applyAlignment="1">
      <alignment horizontal="right" vertical="center"/>
    </xf>
    <xf numFmtId="176" fontId="17" fillId="10" borderId="4" xfId="1" applyNumberFormat="1" applyFont="1" applyFill="1" applyBorder="1" applyAlignment="1">
      <alignment horizontal="right" vertical="center"/>
    </xf>
    <xf numFmtId="176" fontId="17" fillId="10" borderId="3" xfId="1" applyNumberFormat="1" applyFont="1" applyFill="1" applyBorder="1" applyAlignment="1">
      <alignment horizontal="right" vertical="center"/>
    </xf>
    <xf numFmtId="0" fontId="13" fillId="5" borderId="0" xfId="0" applyFont="1" applyFill="1" applyAlignment="1">
      <alignment horizontal="left" vertical="center" wrapText="1"/>
    </xf>
    <xf numFmtId="176" fontId="17" fillId="10" borderId="2" xfId="1" applyNumberFormat="1" applyFont="1" applyFill="1" applyBorder="1" applyAlignment="1">
      <alignment horizontal="right" vertical="center"/>
    </xf>
    <xf numFmtId="0" fontId="14" fillId="10" borderId="1" xfId="0" applyFont="1" applyFill="1" applyBorder="1" applyAlignment="1">
      <alignment horizontal="center" vertical="center"/>
    </xf>
    <xf numFmtId="180" fontId="17" fillId="10" borderId="4" xfId="1" applyNumberFormat="1" applyFont="1" applyFill="1" applyBorder="1" applyAlignment="1">
      <alignment horizontal="right" vertical="center"/>
    </xf>
    <xf numFmtId="180" fontId="17" fillId="10" borderId="2" xfId="1" applyNumberFormat="1" applyFont="1" applyFill="1" applyBorder="1" applyAlignment="1">
      <alignment horizontal="right" vertical="center"/>
    </xf>
    <xf numFmtId="180" fontId="17" fillId="10" borderId="3" xfId="1" applyNumberFormat="1" applyFont="1" applyFill="1" applyBorder="1" applyAlignment="1">
      <alignment horizontal="right" vertical="center"/>
    </xf>
    <xf numFmtId="185" fontId="17" fillId="10" borderId="4" xfId="1" applyNumberFormat="1" applyFont="1" applyFill="1" applyBorder="1" applyAlignment="1">
      <alignment horizontal="right" vertical="center"/>
    </xf>
    <xf numFmtId="185" fontId="17" fillId="10" borderId="3" xfId="1" applyNumberFormat="1" applyFont="1" applyFill="1" applyBorder="1" applyAlignment="1">
      <alignment horizontal="right" vertical="center"/>
    </xf>
    <xf numFmtId="0" fontId="13" fillId="10" borderId="4" xfId="0" applyFont="1" applyFill="1" applyBorder="1" applyAlignment="1">
      <alignment horizontal="left" vertical="center"/>
    </xf>
    <xf numFmtId="0" fontId="13" fillId="10" borderId="2" xfId="0" applyFont="1" applyFill="1" applyBorder="1" applyAlignment="1">
      <alignment horizontal="left" vertical="center"/>
    </xf>
    <xf numFmtId="0" fontId="13" fillId="10" borderId="3" xfId="0" applyFont="1" applyFill="1" applyBorder="1" applyAlignment="1">
      <alignment horizontal="left" vertical="center"/>
    </xf>
    <xf numFmtId="0" fontId="35" fillId="10" borderId="1" xfId="0" applyFont="1" applyFill="1" applyBorder="1" applyAlignment="1">
      <alignment horizontal="center" vertical="center" wrapText="1"/>
    </xf>
    <xf numFmtId="0" fontId="17" fillId="10" borderId="4" xfId="0" applyFont="1" applyFill="1" applyBorder="1" applyAlignment="1">
      <alignment horizontal="right" vertical="center"/>
    </xf>
    <xf numFmtId="0" fontId="17" fillId="10" borderId="3" xfId="0" applyFont="1" applyFill="1" applyBorder="1" applyAlignment="1">
      <alignment horizontal="right" vertical="center"/>
    </xf>
    <xf numFmtId="0" fontId="17" fillId="0" borderId="0" xfId="0" applyFont="1" applyAlignment="1">
      <alignment horizontal="center" vertical="center" wrapText="1"/>
    </xf>
    <xf numFmtId="0" fontId="13" fillId="0" borderId="4" xfId="0" applyFont="1" applyBorder="1" applyAlignment="1">
      <alignment horizontal="left" vertical="center"/>
    </xf>
    <xf numFmtId="0" fontId="13" fillId="0" borderId="2" xfId="0" applyFont="1" applyBorder="1" applyAlignment="1">
      <alignment horizontal="left" vertical="center"/>
    </xf>
    <xf numFmtId="0" fontId="13" fillId="0" borderId="3" xfId="0" applyFont="1" applyBorder="1" applyAlignment="1">
      <alignment horizontal="left" vertical="center"/>
    </xf>
    <xf numFmtId="0" fontId="17" fillId="10" borderId="12" xfId="0" applyFont="1" applyFill="1" applyBorder="1" applyAlignment="1">
      <alignment horizontal="center" vertical="center"/>
    </xf>
    <xf numFmtId="0" fontId="17" fillId="10" borderId="6" xfId="0" applyFont="1" applyFill="1" applyBorder="1" applyAlignment="1">
      <alignment horizontal="center" vertical="center"/>
    </xf>
    <xf numFmtId="0" fontId="17" fillId="10" borderId="7" xfId="0" applyFont="1" applyFill="1" applyBorder="1" applyAlignment="1">
      <alignment horizontal="center" vertical="center"/>
    </xf>
    <xf numFmtId="0" fontId="17" fillId="10" borderId="14" xfId="0" applyFont="1" applyFill="1" applyBorder="1" applyAlignment="1">
      <alignment horizontal="center" vertical="center"/>
    </xf>
    <xf numFmtId="0" fontId="17" fillId="10" borderId="8" xfId="0" applyFont="1" applyFill="1" applyBorder="1" applyAlignment="1">
      <alignment horizontal="center" vertical="center"/>
    </xf>
    <xf numFmtId="0" fontId="17" fillId="10" borderId="9" xfId="0" applyFont="1" applyFill="1" applyBorder="1" applyAlignment="1">
      <alignment horizontal="center" vertical="center"/>
    </xf>
    <xf numFmtId="178" fontId="17" fillId="10" borderId="4" xfId="0" applyNumberFormat="1" applyFont="1" applyFill="1" applyBorder="1" applyAlignment="1">
      <alignment horizontal="right" vertical="center"/>
    </xf>
    <xf numFmtId="178" fontId="17" fillId="10" borderId="3" xfId="0" applyNumberFormat="1" applyFont="1" applyFill="1" applyBorder="1" applyAlignment="1">
      <alignment horizontal="right" vertical="center"/>
    </xf>
    <xf numFmtId="178" fontId="17" fillId="10" borderId="2" xfId="0" applyNumberFormat="1" applyFont="1" applyFill="1" applyBorder="1" applyAlignment="1">
      <alignment horizontal="right" vertical="center"/>
    </xf>
    <xf numFmtId="180" fontId="17" fillId="10" borderId="4" xfId="0" applyNumberFormat="1" applyFont="1" applyFill="1" applyBorder="1" applyAlignment="1">
      <alignment horizontal="right" vertical="center"/>
    </xf>
    <xf numFmtId="180" fontId="17" fillId="10" borderId="3" xfId="0" applyNumberFormat="1" applyFont="1" applyFill="1" applyBorder="1" applyAlignment="1">
      <alignment horizontal="right" vertical="center"/>
    </xf>
    <xf numFmtId="0" fontId="13" fillId="10" borderId="4" xfId="0" applyFont="1" applyFill="1" applyBorder="1" applyAlignment="1">
      <alignment horizontal="center" vertical="center"/>
    </xf>
    <xf numFmtId="0" fontId="13" fillId="10" borderId="3" xfId="0" applyFont="1" applyFill="1" applyBorder="1" applyAlignment="1">
      <alignment horizontal="center" vertical="center"/>
    </xf>
    <xf numFmtId="0" fontId="13" fillId="10" borderId="2" xfId="0" applyFont="1" applyFill="1" applyBorder="1" applyAlignment="1">
      <alignment horizontal="center" vertical="center"/>
    </xf>
    <xf numFmtId="0" fontId="13" fillId="0" borderId="4" xfId="0" applyFont="1" applyBorder="1" applyAlignment="1">
      <alignment horizontal="center" vertical="center"/>
    </xf>
    <xf numFmtId="0" fontId="13" fillId="0" borderId="3" xfId="0" applyFont="1" applyBorder="1" applyAlignment="1">
      <alignment horizontal="center" vertical="center"/>
    </xf>
    <xf numFmtId="0" fontId="38" fillId="0" borderId="43" xfId="0" applyFont="1" applyBorder="1" applyAlignment="1">
      <alignment horizontal="center" vertical="center" wrapText="1"/>
    </xf>
    <xf numFmtId="0" fontId="38" fillId="0" borderId="44" xfId="0" applyFont="1" applyBorder="1" applyAlignment="1">
      <alignment horizontal="center" vertical="center" wrapText="1"/>
    </xf>
    <xf numFmtId="0" fontId="26" fillId="5" borderId="0" xfId="0" applyFont="1" applyFill="1" applyAlignment="1">
      <alignment horizontal="left" vertical="center"/>
    </xf>
    <xf numFmtId="178" fontId="17" fillId="0" borderId="4" xfId="0" applyNumberFormat="1" applyFont="1" applyBorder="1" applyAlignment="1">
      <alignment horizontal="right" vertical="center"/>
    </xf>
    <xf numFmtId="178" fontId="17" fillId="0" borderId="3" xfId="0" applyNumberFormat="1" applyFont="1" applyBorder="1" applyAlignment="1">
      <alignment horizontal="right" vertical="center"/>
    </xf>
    <xf numFmtId="178" fontId="35" fillId="0" borderId="4" xfId="0" applyNumberFormat="1" applyFont="1" applyBorder="1" applyAlignment="1">
      <alignment horizontal="right" vertical="center"/>
    </xf>
    <xf numFmtId="178" fontId="35" fillId="0" borderId="2" xfId="0" applyNumberFormat="1" applyFont="1" applyBorder="1" applyAlignment="1">
      <alignment horizontal="right" vertical="center"/>
    </xf>
    <xf numFmtId="178" fontId="35" fillId="0" borderId="3" xfId="0" applyNumberFormat="1" applyFont="1" applyBorder="1" applyAlignment="1">
      <alignment horizontal="right" vertical="center"/>
    </xf>
    <xf numFmtId="184" fontId="19" fillId="0" borderId="4" xfId="0" applyNumberFormat="1" applyFont="1" applyBorder="1" applyAlignment="1">
      <alignment horizontal="center" vertical="center"/>
    </xf>
    <xf numFmtId="184" fontId="19" fillId="0" borderId="2" xfId="0" applyNumberFormat="1" applyFont="1" applyBorder="1" applyAlignment="1">
      <alignment horizontal="center" vertical="center"/>
    </xf>
    <xf numFmtId="184" fontId="19" fillId="0" borderId="3" xfId="0" applyNumberFormat="1" applyFont="1" applyBorder="1" applyAlignment="1">
      <alignment horizontal="center" vertical="center"/>
    </xf>
    <xf numFmtId="0" fontId="13" fillId="0" borderId="14" xfId="0" applyFont="1" applyBorder="1" applyAlignment="1">
      <alignment horizontal="center" vertical="center"/>
    </xf>
    <xf numFmtId="0" fontId="13" fillId="0" borderId="9" xfId="0" applyFont="1" applyBorder="1" applyAlignment="1">
      <alignment horizontal="center" vertical="center"/>
    </xf>
    <xf numFmtId="179" fontId="17" fillId="0" borderId="2" xfId="0" applyNumberFormat="1" applyFont="1" applyBorder="1" applyAlignment="1">
      <alignment horizontal="right" vertical="center"/>
    </xf>
    <xf numFmtId="0" fontId="13" fillId="0" borderId="12" xfId="0" applyFont="1" applyBorder="1" applyAlignment="1">
      <alignment horizontal="left" vertical="center" wrapText="1"/>
    </xf>
    <xf numFmtId="0" fontId="13" fillId="0" borderId="6" xfId="0" applyFont="1" applyBorder="1" applyAlignment="1">
      <alignment horizontal="left" vertical="center" wrapText="1"/>
    </xf>
    <xf numFmtId="0" fontId="13" fillId="0" borderId="7" xfId="0" applyFont="1" applyBorder="1" applyAlignment="1">
      <alignment horizontal="left" vertical="center" wrapText="1"/>
    </xf>
    <xf numFmtId="0" fontId="13" fillId="0" borderId="11" xfId="0" applyFont="1" applyBorder="1" applyAlignment="1">
      <alignment horizontal="left" vertical="center" wrapText="1"/>
    </xf>
    <xf numFmtId="0" fontId="13" fillId="0" borderId="0" xfId="0" applyFont="1" applyAlignment="1">
      <alignment horizontal="left" vertical="center" wrapText="1"/>
    </xf>
    <xf numFmtId="0" fontId="13" fillId="0" borderId="15"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9" xfId="0" applyFont="1" applyBorder="1" applyAlignment="1">
      <alignment horizontal="left" vertical="center" wrapText="1"/>
    </xf>
    <xf numFmtId="184" fontId="19" fillId="10" borderId="4" xfId="0" applyNumberFormat="1" applyFont="1" applyFill="1" applyBorder="1" applyAlignment="1">
      <alignment horizontal="center" vertical="center"/>
    </xf>
    <xf numFmtId="184" fontId="19" fillId="10" borderId="2" xfId="0" applyNumberFormat="1" applyFont="1" applyFill="1" applyBorder="1" applyAlignment="1">
      <alignment horizontal="center" vertical="center"/>
    </xf>
    <xf numFmtId="184" fontId="19" fillId="10" borderId="3" xfId="0" applyNumberFormat="1" applyFont="1" applyFill="1" applyBorder="1" applyAlignment="1">
      <alignment horizontal="center" vertical="center"/>
    </xf>
    <xf numFmtId="0" fontId="13" fillId="10" borderId="14" xfId="0" applyFont="1" applyFill="1" applyBorder="1" applyAlignment="1">
      <alignment horizontal="center" vertical="center"/>
    </xf>
    <xf numFmtId="0" fontId="13" fillId="10" borderId="9" xfId="0" applyFont="1" applyFill="1" applyBorder="1" applyAlignment="1">
      <alignment horizontal="center" vertical="center"/>
    </xf>
    <xf numFmtId="0" fontId="36" fillId="0" borderId="4" xfId="0" applyFont="1" applyBorder="1" applyAlignment="1">
      <alignment horizontal="left" vertical="center"/>
    </xf>
    <xf numFmtId="0" fontId="36" fillId="0" borderId="2" xfId="0" applyFont="1" applyBorder="1" applyAlignment="1">
      <alignment horizontal="left" vertical="center"/>
    </xf>
    <xf numFmtId="0" fontId="36" fillId="0" borderId="3" xfId="0" applyFont="1" applyBorder="1" applyAlignment="1">
      <alignment horizontal="left" vertical="center"/>
    </xf>
    <xf numFmtId="0" fontId="17" fillId="0" borderId="12" xfId="0" applyFont="1" applyBorder="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14"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34" fillId="0" borderId="4" xfId="0" applyFont="1" applyBorder="1" applyAlignment="1">
      <alignment horizontal="left" vertical="center"/>
    </xf>
    <xf numFmtId="0" fontId="34" fillId="0" borderId="2" xfId="0" applyFont="1" applyBorder="1" applyAlignment="1">
      <alignment horizontal="left" vertical="center"/>
    </xf>
    <xf numFmtId="0" fontId="34" fillId="0" borderId="3" xfId="0" applyFont="1" applyBorder="1" applyAlignment="1">
      <alignment horizontal="left" vertical="center"/>
    </xf>
    <xf numFmtId="0" fontId="35" fillId="0" borderId="4" xfId="0" applyFont="1" applyBorder="1" applyAlignment="1">
      <alignment horizontal="left" vertical="center"/>
    </xf>
    <xf numFmtId="0" fontId="35" fillId="0" borderId="2" xfId="0" applyFont="1" applyBorder="1" applyAlignment="1">
      <alignment horizontal="left" vertical="center"/>
    </xf>
    <xf numFmtId="0" fontId="35" fillId="0" borderId="3" xfId="0" applyFont="1" applyBorder="1" applyAlignment="1">
      <alignment horizontal="left" vertical="center"/>
    </xf>
    <xf numFmtId="181" fontId="35" fillId="0" borderId="4" xfId="0" applyNumberFormat="1" applyFont="1" applyBorder="1" applyAlignment="1">
      <alignment horizontal="right" vertical="center"/>
    </xf>
    <xf numFmtId="181" fontId="35" fillId="0" borderId="2" xfId="0" applyNumberFormat="1" applyFont="1" applyBorder="1" applyAlignment="1">
      <alignment horizontal="right" vertical="center"/>
    </xf>
    <xf numFmtId="181" fontId="35" fillId="0" borderId="3" xfId="0" applyNumberFormat="1" applyFont="1" applyBorder="1" applyAlignment="1">
      <alignment horizontal="right" vertical="center"/>
    </xf>
    <xf numFmtId="0" fontId="33" fillId="0" borderId="19" xfId="0" applyFont="1" applyBorder="1" applyAlignment="1">
      <alignment horizontal="left" vertical="center"/>
    </xf>
    <xf numFmtId="0" fontId="33" fillId="0" borderId="20" xfId="0" applyFont="1" applyBorder="1" applyAlignment="1">
      <alignment horizontal="left" vertical="center"/>
    </xf>
    <xf numFmtId="0" fontId="33" fillId="0" borderId="21" xfId="0" applyFont="1" applyBorder="1" applyAlignment="1">
      <alignment horizontal="left" vertical="center"/>
    </xf>
    <xf numFmtId="0" fontId="11" fillId="0" borderId="4" xfId="0" applyFont="1" applyBorder="1" applyAlignment="1">
      <alignment horizontal="left" vertical="center"/>
    </xf>
    <xf numFmtId="0" fontId="11" fillId="0" borderId="3" xfId="0" applyFont="1" applyBorder="1" applyAlignment="1">
      <alignment horizontal="left" vertical="center"/>
    </xf>
    <xf numFmtId="0" fontId="51" fillId="4" borderId="0" xfId="0" applyFont="1" applyFill="1" applyAlignment="1">
      <alignment horizontal="left" vertical="center"/>
    </xf>
    <xf numFmtId="0" fontId="11" fillId="10" borderId="4" xfId="0" applyFont="1" applyFill="1" applyBorder="1" applyAlignment="1">
      <alignment horizontal="left" vertical="center"/>
    </xf>
    <xf numFmtId="0" fontId="11" fillId="10" borderId="2" xfId="0" applyFont="1" applyFill="1" applyBorder="1" applyAlignment="1">
      <alignment horizontal="left" vertical="center"/>
    </xf>
    <xf numFmtId="0" fontId="11" fillId="10" borderId="3" xfId="0" applyFont="1" applyFill="1" applyBorder="1" applyAlignment="1">
      <alignment horizontal="left" vertical="center"/>
    </xf>
    <xf numFmtId="0" fontId="11" fillId="10" borderId="12" xfId="0" applyFont="1" applyFill="1" applyBorder="1" applyAlignment="1">
      <alignment horizontal="left" vertical="center"/>
    </xf>
    <xf numFmtId="0" fontId="11" fillId="10" borderId="6" xfId="0" applyFont="1" applyFill="1" applyBorder="1" applyAlignment="1">
      <alignment horizontal="left" vertical="center"/>
    </xf>
    <xf numFmtId="0" fontId="11" fillId="10" borderId="7" xfId="0" applyFont="1" applyFill="1" applyBorder="1" applyAlignment="1">
      <alignment horizontal="left" vertical="center"/>
    </xf>
    <xf numFmtId="0" fontId="49" fillId="10" borderId="0" xfId="0" applyFont="1" applyFill="1" applyAlignment="1">
      <alignment horizontal="left" vertical="center" wrapText="1"/>
    </xf>
    <xf numFmtId="0" fontId="50" fillId="10" borderId="0" xfId="0" applyFont="1" applyFill="1" applyAlignment="1">
      <alignment horizontal="left" vertical="center"/>
    </xf>
    <xf numFmtId="0" fontId="49" fillId="0" borderId="0" xfId="0" applyFont="1" applyAlignment="1">
      <alignment horizontal="left" vertical="center" wrapText="1"/>
    </xf>
    <xf numFmtId="0" fontId="49" fillId="10" borderId="0" xfId="0" applyFont="1" applyFill="1" applyAlignment="1">
      <alignment horizontal="left" vertical="center"/>
    </xf>
    <xf numFmtId="0" fontId="14" fillId="6" borderId="4" xfId="0" applyFont="1" applyFill="1" applyBorder="1" applyAlignment="1">
      <alignment horizontal="center" vertical="center"/>
    </xf>
    <xf numFmtId="0" fontId="14" fillId="6" borderId="3" xfId="0" applyFont="1" applyFill="1" applyBorder="1" applyAlignment="1">
      <alignment horizontal="center" vertical="center"/>
    </xf>
    <xf numFmtId="0" fontId="11" fillId="13" borderId="4" xfId="0" applyFont="1" applyFill="1" applyBorder="1" applyAlignment="1">
      <alignment horizontal="left" vertical="center"/>
    </xf>
    <xf numFmtId="0" fontId="11" fillId="13" borderId="2" xfId="0" applyFont="1" applyFill="1" applyBorder="1" applyAlignment="1">
      <alignment horizontal="left" vertical="center"/>
    </xf>
    <xf numFmtId="0" fontId="11" fillId="13" borderId="3" xfId="0" applyFont="1" applyFill="1" applyBorder="1" applyAlignment="1">
      <alignment horizontal="left" vertical="center"/>
    </xf>
    <xf numFmtId="0" fontId="49" fillId="0" borderId="0" xfId="0" applyFont="1" applyAlignment="1">
      <alignment horizontal="left" vertical="center"/>
    </xf>
    <xf numFmtId="0" fontId="50" fillId="10" borderId="0" xfId="0" applyFont="1" applyFill="1" applyAlignment="1">
      <alignment horizontal="left" vertical="center" wrapText="1"/>
    </xf>
    <xf numFmtId="0" fontId="11" fillId="0" borderId="8" xfId="0" applyFont="1" applyBorder="1" applyAlignment="1">
      <alignment horizontal="left" vertical="center"/>
    </xf>
    <xf numFmtId="0" fontId="11" fillId="10" borderId="5" xfId="0" applyFont="1" applyFill="1" applyBorder="1" applyAlignment="1">
      <alignment horizontal="left" vertical="top" wrapText="1"/>
    </xf>
    <xf numFmtId="0" fontId="11" fillId="10" borderId="13" xfId="0" applyFont="1" applyFill="1" applyBorder="1" applyAlignment="1">
      <alignment horizontal="left" vertical="top" wrapText="1"/>
    </xf>
    <xf numFmtId="0" fontId="11" fillId="10" borderId="5" xfId="0" applyFont="1" applyFill="1" applyBorder="1" applyAlignment="1">
      <alignment horizontal="left" vertical="top"/>
    </xf>
    <xf numFmtId="0" fontId="11" fillId="10" borderId="13" xfId="0" applyFont="1" applyFill="1" applyBorder="1" applyAlignment="1">
      <alignment horizontal="left" vertical="top"/>
    </xf>
    <xf numFmtId="0" fontId="11" fillId="10" borderId="12" xfId="0" applyFont="1" applyFill="1" applyBorder="1" applyAlignment="1">
      <alignment horizontal="left" vertical="top" wrapText="1"/>
    </xf>
    <xf numFmtId="0" fontId="11" fillId="10" borderId="7" xfId="0" applyFont="1" applyFill="1" applyBorder="1" applyAlignment="1">
      <alignment horizontal="left" vertical="top" wrapText="1"/>
    </xf>
    <xf numFmtId="0" fontId="11" fillId="10" borderId="14" xfId="0" applyFont="1" applyFill="1" applyBorder="1" applyAlignment="1">
      <alignment horizontal="left" vertical="top" wrapText="1"/>
    </xf>
    <xf numFmtId="0" fontId="11" fillId="10" borderId="9" xfId="0" applyFont="1" applyFill="1" applyBorder="1" applyAlignment="1">
      <alignment horizontal="left" vertical="top" wrapText="1"/>
    </xf>
    <xf numFmtId="0" fontId="11" fillId="10" borderId="12" xfId="0" applyFont="1" applyFill="1" applyBorder="1" applyAlignment="1">
      <alignment horizontal="left" vertical="top"/>
    </xf>
    <xf numFmtId="0" fontId="11" fillId="10" borderId="7" xfId="0" applyFont="1" applyFill="1" applyBorder="1" applyAlignment="1">
      <alignment horizontal="left" vertical="top"/>
    </xf>
    <xf numFmtId="0" fontId="11" fillId="10" borderId="14" xfId="0" applyFont="1" applyFill="1" applyBorder="1" applyAlignment="1">
      <alignment horizontal="left" vertical="top"/>
    </xf>
    <xf numFmtId="0" fontId="11" fillId="10" borderId="9" xfId="0" applyFont="1" applyFill="1" applyBorder="1" applyAlignment="1">
      <alignment horizontal="left" vertical="top"/>
    </xf>
    <xf numFmtId="0" fontId="11" fillId="17" borderId="55" xfId="0" applyFont="1" applyFill="1" applyBorder="1" applyAlignment="1" applyProtection="1">
      <alignment horizontal="left" vertical="center"/>
      <protection locked="0"/>
    </xf>
    <xf numFmtId="0" fontId="11" fillId="17" borderId="56" xfId="0" applyFont="1" applyFill="1" applyBorder="1" applyAlignment="1" applyProtection="1">
      <alignment horizontal="left" vertical="center"/>
      <protection locked="0"/>
    </xf>
    <xf numFmtId="0" fontId="11" fillId="17" borderId="57" xfId="0" applyFont="1" applyFill="1" applyBorder="1" applyAlignment="1" applyProtection="1">
      <alignment horizontal="left" vertical="center"/>
      <protection locked="0"/>
    </xf>
    <xf numFmtId="0" fontId="46" fillId="7" borderId="12" xfId="0" applyFont="1" applyFill="1" applyBorder="1" applyAlignment="1" applyProtection="1">
      <alignment horizontal="left" vertical="center"/>
      <protection locked="0"/>
    </xf>
    <xf numFmtId="0" fontId="46" fillId="7" borderId="6" xfId="0" applyFont="1" applyFill="1" applyBorder="1" applyAlignment="1" applyProtection="1">
      <alignment horizontal="left" vertical="center"/>
      <protection locked="0"/>
    </xf>
    <xf numFmtId="0" fontId="46" fillId="7" borderId="7" xfId="0" applyFont="1" applyFill="1" applyBorder="1" applyAlignment="1" applyProtection="1">
      <alignment horizontal="left" vertical="center"/>
      <protection locked="0"/>
    </xf>
    <xf numFmtId="0" fontId="11" fillId="16" borderId="4" xfId="0" applyFont="1" applyFill="1" applyBorder="1" applyAlignment="1">
      <alignment horizontal="left" vertical="center"/>
    </xf>
    <xf numFmtId="0" fontId="11" fillId="16" borderId="3" xfId="0" applyFont="1" applyFill="1" applyBorder="1" applyAlignment="1">
      <alignment horizontal="left" vertical="center"/>
    </xf>
    <xf numFmtId="0" fontId="14" fillId="0" borderId="1" xfId="0" applyFont="1" applyBorder="1" applyAlignment="1">
      <alignment horizontal="left" vertical="center"/>
    </xf>
    <xf numFmtId="0" fontId="14" fillId="0" borderId="4" xfId="0" applyFont="1" applyBorder="1" applyAlignment="1">
      <alignment horizontal="left" vertical="center"/>
    </xf>
    <xf numFmtId="0" fontId="14" fillId="0" borderId="3" xfId="0" applyFont="1" applyBorder="1" applyAlignment="1">
      <alignment horizontal="left" vertical="center"/>
    </xf>
    <xf numFmtId="0" fontId="14" fillId="6" borderId="12" xfId="0" applyFont="1" applyFill="1" applyBorder="1" applyAlignment="1">
      <alignment horizontal="center" vertical="center"/>
    </xf>
    <xf numFmtId="0" fontId="14" fillId="6" borderId="7" xfId="0" applyFont="1" applyFill="1" applyBorder="1" applyAlignment="1">
      <alignment horizontal="center" vertical="center"/>
    </xf>
    <xf numFmtId="0" fontId="14" fillId="6" borderId="14" xfId="0" applyFont="1" applyFill="1" applyBorder="1" applyAlignment="1">
      <alignment horizontal="center" vertical="center"/>
    </xf>
    <xf numFmtId="0" fontId="14" fillId="6" borderId="9" xfId="0" applyFont="1" applyFill="1" applyBorder="1" applyAlignment="1">
      <alignment horizontal="center" vertical="center"/>
    </xf>
    <xf numFmtId="0" fontId="14" fillId="6" borderId="2" xfId="0" applyFont="1" applyFill="1" applyBorder="1" applyAlignment="1">
      <alignment horizontal="center" vertical="center"/>
    </xf>
    <xf numFmtId="0" fontId="11" fillId="0" borderId="1" xfId="0" applyFont="1" applyBorder="1" applyAlignment="1">
      <alignment horizontal="left" vertical="center"/>
    </xf>
    <xf numFmtId="0" fontId="11" fillId="0" borderId="63" xfId="0" applyFont="1" applyBorder="1" applyAlignment="1">
      <alignment horizontal="left" vertical="center"/>
    </xf>
    <xf numFmtId="0" fontId="11" fillId="0" borderId="64" xfId="0" applyFont="1" applyBorder="1" applyAlignment="1">
      <alignment horizontal="left" vertical="center"/>
    </xf>
    <xf numFmtId="0" fontId="11" fillId="0" borderId="64" xfId="0" applyFont="1" applyBorder="1" applyAlignment="1" applyProtection="1">
      <alignment horizontal="left" vertical="center"/>
      <protection hidden="1"/>
    </xf>
    <xf numFmtId="0" fontId="11" fillId="0" borderId="49" xfId="0" applyFont="1" applyBorder="1" applyAlignment="1" applyProtection="1">
      <alignment horizontal="left" vertical="center"/>
      <protection hidden="1"/>
    </xf>
    <xf numFmtId="0" fontId="12" fillId="10" borderId="8" xfId="0" applyFont="1" applyFill="1" applyBorder="1" applyAlignment="1">
      <alignment horizontal="left" vertical="center"/>
    </xf>
    <xf numFmtId="0" fontId="14" fillId="6" borderId="1" xfId="0" applyFont="1" applyFill="1" applyBorder="1" applyAlignment="1">
      <alignment horizontal="center" vertical="center"/>
    </xf>
    <xf numFmtId="0" fontId="11" fillId="7" borderId="4" xfId="0" applyFont="1" applyFill="1" applyBorder="1" applyAlignment="1" applyProtection="1">
      <alignment horizontal="left" vertical="center"/>
      <protection locked="0"/>
    </xf>
    <xf numFmtId="0" fontId="11" fillId="7" borderId="2" xfId="0" applyFont="1" applyFill="1" applyBorder="1" applyAlignment="1" applyProtection="1">
      <alignment horizontal="left" vertical="center"/>
      <protection locked="0"/>
    </xf>
    <xf numFmtId="0" fontId="11" fillId="7" borderId="3" xfId="0" applyFont="1" applyFill="1" applyBorder="1" applyAlignment="1" applyProtection="1">
      <alignment horizontal="left" vertical="center"/>
      <protection locked="0"/>
    </xf>
    <xf numFmtId="0" fontId="11" fillId="7" borderId="12" xfId="0" applyFont="1" applyFill="1" applyBorder="1" applyAlignment="1" applyProtection="1">
      <alignment horizontal="left" vertical="center"/>
      <protection locked="0"/>
    </xf>
    <xf numFmtId="0" fontId="11" fillId="7" borderId="6" xfId="0" applyFont="1" applyFill="1" applyBorder="1" applyAlignment="1" applyProtection="1">
      <alignment horizontal="left" vertical="center"/>
      <protection locked="0"/>
    </xf>
    <xf numFmtId="0" fontId="11" fillId="7" borderId="7" xfId="0" applyFont="1" applyFill="1" applyBorder="1" applyAlignment="1" applyProtection="1">
      <alignment horizontal="left" vertical="center"/>
      <protection locked="0"/>
    </xf>
    <xf numFmtId="0" fontId="8" fillId="0" borderId="0" xfId="0" applyFont="1" applyAlignment="1">
      <alignment horizontal="center" vertical="center"/>
    </xf>
    <xf numFmtId="184" fontId="11" fillId="0" borderId="4" xfId="0" applyNumberFormat="1" applyFont="1" applyBorder="1" applyAlignment="1">
      <alignment horizontal="center" vertical="center"/>
    </xf>
    <xf numFmtId="184" fontId="11" fillId="0" borderId="3" xfId="0" applyNumberFormat="1" applyFont="1" applyBorder="1" applyAlignment="1">
      <alignment horizontal="center" vertical="center"/>
    </xf>
    <xf numFmtId="0" fontId="11" fillId="6" borderId="1" xfId="0" applyFont="1" applyFill="1" applyBorder="1" applyAlignment="1">
      <alignment horizontal="center" vertical="center"/>
    </xf>
    <xf numFmtId="0" fontId="11" fillId="0" borderId="2" xfId="0" applyFont="1" applyBorder="1" applyAlignment="1">
      <alignment horizontal="left" vertical="center"/>
    </xf>
    <xf numFmtId="0" fontId="11" fillId="0" borderId="5" xfId="0" applyFont="1" applyBorder="1" applyAlignment="1">
      <alignment horizontal="left" vertical="center"/>
    </xf>
    <xf numFmtId="0" fontId="11" fillId="0" borderId="13" xfId="0" applyFont="1" applyBorder="1" applyAlignment="1">
      <alignment horizontal="left" vertical="center"/>
    </xf>
    <xf numFmtId="0" fontId="11" fillId="0" borderId="12" xfId="0" applyFont="1" applyBorder="1" applyAlignment="1">
      <alignment horizontal="left" vertical="center"/>
    </xf>
    <xf numFmtId="0" fontId="11" fillId="0" borderId="6" xfId="0" applyFont="1" applyBorder="1" applyAlignment="1">
      <alignment horizontal="left" vertical="center"/>
    </xf>
    <xf numFmtId="0" fontId="11" fillId="0" borderId="7" xfId="0" applyFont="1" applyBorder="1" applyAlignment="1">
      <alignment horizontal="left" vertical="center"/>
    </xf>
    <xf numFmtId="0" fontId="11" fillId="0" borderId="14" xfId="0" applyFont="1" applyBorder="1" applyAlignment="1">
      <alignment horizontal="left" vertical="center"/>
    </xf>
    <xf numFmtId="0" fontId="11" fillId="0" borderId="9" xfId="0" applyFont="1" applyBorder="1" applyAlignment="1">
      <alignment horizontal="left" vertical="center"/>
    </xf>
    <xf numFmtId="0" fontId="11" fillId="6" borderId="4" xfId="0" applyFont="1" applyFill="1" applyBorder="1" applyAlignment="1">
      <alignment horizontal="left" vertical="center"/>
    </xf>
    <xf numFmtId="0" fontId="11" fillId="6" borderId="2" xfId="0" applyFont="1" applyFill="1" applyBorder="1" applyAlignment="1">
      <alignment horizontal="left" vertical="center"/>
    </xf>
    <xf numFmtId="0" fontId="11" fillId="6" borderId="3" xfId="0" applyFont="1" applyFill="1" applyBorder="1" applyAlignment="1">
      <alignment horizontal="left" vertical="center"/>
    </xf>
    <xf numFmtId="0" fontId="11" fillId="0" borderId="12" xfId="0" applyFont="1" applyBorder="1" applyAlignment="1">
      <alignment horizontal="left" vertical="center" wrapText="1"/>
    </xf>
    <xf numFmtId="0" fontId="11" fillId="0" borderId="6" xfId="0" applyFont="1" applyBorder="1" applyAlignment="1">
      <alignment horizontal="left" vertical="center" wrapText="1"/>
    </xf>
    <xf numFmtId="0" fontId="11" fillId="0" borderId="7" xfId="0" applyFont="1" applyBorder="1" applyAlignment="1">
      <alignment horizontal="left" vertical="center" wrapText="1"/>
    </xf>
    <xf numFmtId="0" fontId="11" fillId="0" borderId="14" xfId="0" applyFont="1" applyBorder="1" applyAlignment="1">
      <alignment horizontal="left" vertical="center" wrapText="1"/>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15" fillId="2" borderId="2" xfId="4" applyFont="1" applyFill="1" applyBorder="1" applyAlignment="1" applyProtection="1">
      <alignment horizontal="center" vertical="center" shrinkToFit="1"/>
      <protection locked="0"/>
    </xf>
    <xf numFmtId="0" fontId="15" fillId="2" borderId="3" xfId="4" applyFont="1" applyFill="1" applyBorder="1" applyAlignment="1" applyProtection="1">
      <alignment horizontal="center" vertical="center" shrinkToFit="1"/>
      <protection locked="0"/>
    </xf>
    <xf numFmtId="0" fontId="15" fillId="2" borderId="11" xfId="4" applyFont="1" applyFill="1" applyBorder="1" applyAlignment="1" applyProtection="1">
      <alignment horizontal="left" vertical="center" wrapText="1"/>
      <protection locked="0"/>
    </xf>
    <xf numFmtId="0" fontId="15" fillId="2" borderId="0" xfId="4" applyFont="1" applyFill="1" applyAlignment="1" applyProtection="1">
      <alignment horizontal="left" vertical="center" wrapText="1"/>
      <protection locked="0"/>
    </xf>
    <xf numFmtId="0" fontId="15" fillId="2" borderId="15" xfId="4" applyFont="1" applyFill="1" applyBorder="1" applyAlignment="1" applyProtection="1">
      <alignment horizontal="left" vertical="center" wrapText="1"/>
      <protection locked="0"/>
    </xf>
    <xf numFmtId="0" fontId="15" fillId="2" borderId="14" xfId="4" applyFont="1" applyFill="1" applyBorder="1" applyAlignment="1" applyProtection="1">
      <alignment horizontal="left" vertical="center" wrapText="1"/>
      <protection locked="0"/>
    </xf>
    <xf numFmtId="0" fontId="15" fillId="2" borderId="8" xfId="4" applyFont="1" applyFill="1" applyBorder="1" applyAlignment="1" applyProtection="1">
      <alignment horizontal="left" vertical="center" wrapText="1"/>
      <protection locked="0"/>
    </xf>
    <xf numFmtId="0" fontId="15" fillId="2" borderId="9" xfId="4" applyFont="1" applyFill="1" applyBorder="1" applyAlignment="1" applyProtection="1">
      <alignment horizontal="left" vertical="center" wrapText="1"/>
      <protection locked="0"/>
    </xf>
    <xf numFmtId="0" fontId="15" fillId="2" borderId="11" xfId="4" applyFont="1" applyFill="1" applyBorder="1" applyAlignment="1">
      <alignment horizontal="left" vertical="center" wrapText="1"/>
    </xf>
    <xf numFmtId="0" fontId="15" fillId="2" borderId="0" xfId="4" applyFont="1" applyFill="1" applyAlignment="1">
      <alignment horizontal="left" vertical="center" wrapText="1"/>
    </xf>
    <xf numFmtId="0" fontId="15" fillId="2" borderId="15" xfId="4" applyFont="1" applyFill="1" applyBorder="1" applyAlignment="1">
      <alignment horizontal="left" vertical="center" wrapText="1"/>
    </xf>
    <xf numFmtId="0" fontId="15" fillId="2" borderId="14" xfId="4" applyFont="1" applyFill="1" applyBorder="1" applyAlignment="1">
      <alignment horizontal="left" vertical="center" wrapText="1"/>
    </xf>
    <xf numFmtId="0" fontId="15" fillId="2" borderId="8" xfId="4" applyFont="1" applyFill="1" applyBorder="1" applyAlignment="1">
      <alignment horizontal="left" vertical="center" wrapText="1"/>
    </xf>
    <xf numFmtId="0" fontId="15" fillId="2" borderId="9" xfId="4" applyFont="1" applyFill="1" applyBorder="1" applyAlignment="1">
      <alignment horizontal="left" vertical="center" wrapText="1"/>
    </xf>
    <xf numFmtId="0" fontId="22" fillId="8" borderId="4" xfId="4" applyFont="1" applyFill="1" applyBorder="1" applyAlignment="1">
      <alignment horizontal="center" vertical="center"/>
    </xf>
    <xf numFmtId="0" fontId="22" fillId="8" borderId="2" xfId="4" applyFont="1" applyFill="1" applyBorder="1" applyAlignment="1">
      <alignment horizontal="center" vertical="center"/>
    </xf>
    <xf numFmtId="0" fontId="22" fillId="8" borderId="3" xfId="4" applyFont="1" applyFill="1" applyBorder="1" applyAlignment="1">
      <alignment horizontal="center" vertical="center"/>
    </xf>
    <xf numFmtId="0" fontId="39" fillId="0" borderId="45" xfId="4" applyFont="1" applyBorder="1" applyAlignment="1">
      <alignment horizontal="center" vertical="center"/>
    </xf>
    <xf numFmtId="0" fontId="39" fillId="0" borderId="27" xfId="4" applyFont="1" applyBorder="1" applyAlignment="1">
      <alignment horizontal="center" vertical="center"/>
    </xf>
    <xf numFmtId="0" fontId="39" fillId="0" borderId="29" xfId="4" applyFont="1" applyBorder="1" applyAlignment="1">
      <alignment horizontal="center" vertical="center"/>
    </xf>
    <xf numFmtId="0" fontId="39" fillId="0" borderId="46" xfId="4" applyFont="1" applyBorder="1" applyAlignment="1">
      <alignment horizontal="center" vertical="center"/>
    </xf>
    <xf numFmtId="0" fontId="39" fillId="0" borderId="0" xfId="4" applyFont="1" applyAlignment="1">
      <alignment horizontal="center" vertical="center"/>
    </xf>
    <xf numFmtId="0" fontId="39" fillId="0" borderId="32" xfId="4" applyFont="1" applyBorder="1" applyAlignment="1">
      <alignment horizontal="center" vertical="center"/>
    </xf>
    <xf numFmtId="0" fontId="39" fillId="0" borderId="47" xfId="4" applyFont="1" applyBorder="1" applyAlignment="1">
      <alignment horizontal="center" vertical="center"/>
    </xf>
    <xf numFmtId="0" fontId="39" fillId="0" borderId="38" xfId="4" applyFont="1" applyBorder="1" applyAlignment="1">
      <alignment horizontal="center" vertical="center"/>
    </xf>
    <xf numFmtId="0" fontId="39" fillId="0" borderId="40" xfId="4" applyFont="1" applyBorder="1" applyAlignment="1">
      <alignment horizontal="center" vertical="center"/>
    </xf>
    <xf numFmtId="0" fontId="15" fillId="0" borderId="4" xfId="4" applyFont="1" applyBorder="1" applyAlignment="1">
      <alignment vertical="center"/>
    </xf>
    <xf numFmtId="0" fontId="15" fillId="0" borderId="2" xfId="4" applyFont="1" applyBorder="1" applyAlignment="1">
      <alignment vertical="center"/>
    </xf>
    <xf numFmtId="0" fontId="15" fillId="0" borderId="3" xfId="4" applyFont="1" applyBorder="1" applyAlignment="1">
      <alignment vertical="center"/>
    </xf>
    <xf numFmtId="186" fontId="15" fillId="0" borderId="4" xfId="4" applyNumberFormat="1" applyFont="1" applyBorder="1" applyAlignment="1">
      <alignment horizontal="left" vertical="center"/>
    </xf>
    <xf numFmtId="186" fontId="15" fillId="0" borderId="2" xfId="4" applyNumberFormat="1" applyFont="1" applyBorder="1" applyAlignment="1">
      <alignment horizontal="left" vertical="center"/>
    </xf>
    <xf numFmtId="186" fontId="15" fillId="0" borderId="3" xfId="4" applyNumberFormat="1" applyFont="1" applyBorder="1" applyAlignment="1">
      <alignment horizontal="left" vertical="center"/>
    </xf>
    <xf numFmtId="187" fontId="15" fillId="0" borderId="4" xfId="4" applyNumberFormat="1" applyFont="1" applyBorder="1" applyAlignment="1">
      <alignment horizontal="left" vertical="center"/>
    </xf>
    <xf numFmtId="187" fontId="15" fillId="0" borderId="2" xfId="4" applyNumberFormat="1" applyFont="1" applyBorder="1" applyAlignment="1">
      <alignment horizontal="left" vertical="center"/>
    </xf>
    <xf numFmtId="187" fontId="15" fillId="0" borderId="3" xfId="4" applyNumberFormat="1" applyFont="1" applyBorder="1" applyAlignment="1">
      <alignment horizontal="left" vertical="center"/>
    </xf>
    <xf numFmtId="0" fontId="15" fillId="2" borderId="45" xfId="4" applyFont="1" applyFill="1" applyBorder="1" applyAlignment="1" applyProtection="1">
      <alignment horizontal="left" vertical="center" wrapText="1"/>
      <protection locked="0"/>
    </xf>
    <xf numFmtId="0" fontId="15" fillId="2" borderId="27" xfId="4" applyFont="1" applyFill="1" applyBorder="1" applyAlignment="1" applyProtection="1">
      <alignment horizontal="left" vertical="center" wrapText="1"/>
      <protection locked="0"/>
    </xf>
    <xf numFmtId="0" fontId="15" fillId="2" borderId="29" xfId="4" applyFont="1" applyFill="1" applyBorder="1" applyAlignment="1" applyProtection="1">
      <alignment horizontal="left" vertical="center" wrapText="1"/>
      <protection locked="0"/>
    </xf>
    <xf numFmtId="0" fontId="15" fillId="2" borderId="46" xfId="4" applyFont="1" applyFill="1" applyBorder="1" applyAlignment="1" applyProtection="1">
      <alignment horizontal="left" vertical="center" wrapText="1"/>
      <protection locked="0"/>
    </xf>
    <xf numFmtId="0" fontId="15" fillId="2" borderId="32" xfId="4" applyFont="1" applyFill="1" applyBorder="1" applyAlignment="1" applyProtection="1">
      <alignment horizontal="left" vertical="center" wrapText="1"/>
      <protection locked="0"/>
    </xf>
    <xf numFmtId="0" fontId="15" fillId="2" borderId="47" xfId="4" applyFont="1" applyFill="1" applyBorder="1" applyAlignment="1" applyProtection="1">
      <alignment horizontal="left" vertical="center" wrapText="1"/>
      <protection locked="0"/>
    </xf>
    <xf numFmtId="0" fontId="15" fillId="2" borderId="38" xfId="4" applyFont="1" applyFill="1" applyBorder="1" applyAlignment="1" applyProtection="1">
      <alignment horizontal="left" vertical="center" wrapText="1"/>
      <protection locked="0"/>
    </xf>
    <xf numFmtId="0" fontId="15" fillId="2" borderId="40" xfId="4" applyFont="1" applyFill="1" applyBorder="1" applyAlignment="1" applyProtection="1">
      <alignment horizontal="left" vertical="center" wrapText="1"/>
      <protection locked="0"/>
    </xf>
    <xf numFmtId="0" fontId="15" fillId="2" borderId="26" xfId="4" applyFont="1" applyFill="1" applyBorder="1" applyAlignment="1" applyProtection="1">
      <alignment horizontal="left" vertical="center" wrapText="1"/>
      <protection locked="0"/>
    </xf>
    <xf numFmtId="0" fontId="15" fillId="2" borderId="37" xfId="4" applyFont="1" applyFill="1" applyBorder="1" applyAlignment="1" applyProtection="1">
      <alignment horizontal="left" vertical="center" wrapText="1"/>
      <protection locked="0"/>
    </xf>
    <xf numFmtId="0" fontId="15" fillId="2" borderId="50" xfId="4" applyFont="1" applyFill="1" applyBorder="1" applyAlignment="1" applyProtection="1">
      <alignment horizontal="left" vertical="center" wrapText="1"/>
      <protection locked="0"/>
    </xf>
    <xf numFmtId="0" fontId="15" fillId="2" borderId="51" xfId="4" applyFont="1" applyFill="1" applyBorder="1" applyAlignment="1" applyProtection="1">
      <alignment horizontal="left" vertical="center" wrapText="1"/>
      <protection locked="0"/>
    </xf>
    <xf numFmtId="0" fontId="15" fillId="2" borderId="52" xfId="4" applyFont="1" applyFill="1" applyBorder="1" applyAlignment="1" applyProtection="1">
      <alignment horizontal="left" vertical="center" wrapText="1"/>
      <protection locked="0"/>
    </xf>
    <xf numFmtId="0" fontId="15" fillId="2" borderId="36" xfId="4" applyFont="1" applyFill="1" applyBorder="1" applyAlignment="1" applyProtection="1">
      <alignment horizontal="left" vertical="center" wrapText="1"/>
      <protection locked="0"/>
    </xf>
    <xf numFmtId="0" fontId="15" fillId="2" borderId="53" xfId="4" applyFont="1" applyFill="1" applyBorder="1" applyAlignment="1" applyProtection="1">
      <alignment horizontal="left" vertical="center" wrapText="1"/>
      <protection locked="0"/>
    </xf>
    <xf numFmtId="0" fontId="15" fillId="2" borderId="6" xfId="4" applyFont="1" applyFill="1" applyBorder="1" applyAlignment="1" applyProtection="1">
      <alignment horizontal="left" vertical="center" wrapText="1"/>
      <protection locked="0"/>
    </xf>
    <xf numFmtId="0" fontId="15" fillId="2" borderId="34" xfId="4" applyFont="1" applyFill="1" applyBorder="1" applyAlignment="1" applyProtection="1">
      <alignment horizontal="left" vertical="center" wrapText="1"/>
      <protection locked="0"/>
    </xf>
    <xf numFmtId="0" fontId="15" fillId="2" borderId="54" xfId="4" applyFont="1" applyFill="1" applyBorder="1" applyAlignment="1" applyProtection="1">
      <alignment horizontal="left" vertical="center" wrapText="1"/>
      <protection locked="0"/>
    </xf>
    <xf numFmtId="0" fontId="31" fillId="9" borderId="25" xfId="4" applyFont="1" applyFill="1" applyBorder="1" applyAlignment="1">
      <alignment horizontal="center" vertical="center" textRotation="255"/>
    </xf>
    <xf numFmtId="0" fontId="31" fillId="9" borderId="30" xfId="4" applyFont="1" applyFill="1" applyBorder="1" applyAlignment="1">
      <alignment horizontal="center" vertical="center" textRotation="255"/>
    </xf>
    <xf numFmtId="0" fontId="31" fillId="9" borderId="42" xfId="4" applyFont="1" applyFill="1" applyBorder="1" applyAlignment="1">
      <alignment horizontal="center" vertical="center" textRotation="255"/>
    </xf>
    <xf numFmtId="0" fontId="31" fillId="9" borderId="45" xfId="4" applyFont="1" applyFill="1" applyBorder="1" applyAlignment="1">
      <alignment horizontal="center" vertical="center" textRotation="255"/>
    </xf>
    <xf numFmtId="0" fontId="31" fillId="9" borderId="46" xfId="4" applyFont="1" applyFill="1" applyBorder="1" applyAlignment="1">
      <alignment horizontal="center" vertical="center" textRotation="255"/>
    </xf>
    <xf numFmtId="0" fontId="31" fillId="9" borderId="47" xfId="4" applyFont="1" applyFill="1" applyBorder="1" applyAlignment="1">
      <alignment horizontal="center" vertical="center" textRotation="255"/>
    </xf>
    <xf numFmtId="0" fontId="22" fillId="9" borderId="25" xfId="4" applyFont="1" applyFill="1" applyBorder="1" applyAlignment="1">
      <alignment horizontal="center" vertical="center" textRotation="255"/>
    </xf>
    <xf numFmtId="0" fontId="30" fillId="9" borderId="30" xfId="4" applyFont="1" applyFill="1" applyBorder="1" applyAlignment="1">
      <alignment horizontal="center" vertical="center" textRotation="255"/>
    </xf>
    <xf numFmtId="0" fontId="22" fillId="9" borderId="30" xfId="4" applyFont="1" applyFill="1" applyBorder="1" applyAlignment="1">
      <alignment horizontal="center" vertical="center" textRotation="255"/>
    </xf>
    <xf numFmtId="0" fontId="21" fillId="9" borderId="25" xfId="4" applyFont="1" applyFill="1" applyBorder="1" applyAlignment="1">
      <alignment horizontal="center" vertical="center" textRotation="255" wrapText="1"/>
    </xf>
    <xf numFmtId="0" fontId="21" fillId="9" borderId="30" xfId="4" applyFont="1" applyFill="1" applyBorder="1" applyAlignment="1">
      <alignment horizontal="center" vertical="center" textRotation="255"/>
    </xf>
    <xf numFmtId="0" fontId="22" fillId="9" borderId="41" xfId="4" applyFont="1" applyFill="1" applyBorder="1" applyAlignment="1">
      <alignment horizontal="center" vertical="center" textRotation="255"/>
    </xf>
    <xf numFmtId="0" fontId="22" fillId="9" borderId="42" xfId="4" applyFont="1" applyFill="1" applyBorder="1" applyAlignment="1">
      <alignment horizontal="center" vertical="center" textRotation="255"/>
    </xf>
    <xf numFmtId="0" fontId="30" fillId="9" borderId="25" xfId="4" applyFont="1" applyFill="1" applyBorder="1" applyAlignment="1">
      <alignment horizontal="center" vertical="center" textRotation="255"/>
    </xf>
    <xf numFmtId="0" fontId="30" fillId="9" borderId="42" xfId="4" applyFont="1" applyFill="1" applyBorder="1" applyAlignment="1">
      <alignment horizontal="center" vertical="center" textRotation="255"/>
    </xf>
    <xf numFmtId="0" fontId="14" fillId="0" borderId="0" xfId="0" applyFont="1" applyAlignment="1">
      <alignment horizontal="left" vertical="top" wrapText="1"/>
    </xf>
    <xf numFmtId="0" fontId="14" fillId="15" borderId="27" xfId="0" applyFont="1" applyFill="1" applyBorder="1" applyAlignment="1">
      <alignment horizontal="center" vertical="center" wrapText="1"/>
    </xf>
    <xf numFmtId="0" fontId="14" fillId="15" borderId="38" xfId="0" applyFont="1" applyFill="1" applyBorder="1" applyAlignment="1">
      <alignment horizontal="center" vertical="center" wrapText="1"/>
    </xf>
    <xf numFmtId="0" fontId="11" fillId="13" borderId="60" xfId="0" applyFont="1" applyFill="1" applyBorder="1" applyAlignment="1">
      <alignment horizontal="center" vertical="center" wrapText="1"/>
    </xf>
    <xf numFmtId="0" fontId="11" fillId="13" borderId="62" xfId="0" applyFont="1" applyFill="1" applyBorder="1" applyAlignment="1">
      <alignment horizontal="center" vertical="center"/>
    </xf>
    <xf numFmtId="0" fontId="14" fillId="15" borderId="58" xfId="0" applyFont="1" applyFill="1" applyBorder="1" applyAlignment="1">
      <alignment horizontal="center" vertical="center" wrapText="1"/>
    </xf>
    <xf numFmtId="0" fontId="14" fillId="15" borderId="59" xfId="0" applyFont="1" applyFill="1" applyBorder="1" applyAlignment="1">
      <alignment horizontal="center" vertical="center" wrapText="1"/>
    </xf>
    <xf numFmtId="0" fontId="14" fillId="0" borderId="38" xfId="0" applyFont="1" applyBorder="1" applyAlignment="1">
      <alignment horizontal="left" vertical="top" wrapText="1"/>
    </xf>
    <xf numFmtId="0" fontId="0" fillId="0" borderId="12" xfId="0" applyBorder="1" applyAlignment="1">
      <alignment horizontal="left" vertical="center" wrapText="1"/>
    </xf>
    <xf numFmtId="0" fontId="0" fillId="0" borderId="7" xfId="0" applyBorder="1" applyAlignment="1">
      <alignment horizontal="left" vertical="center" wrapText="1"/>
    </xf>
    <xf numFmtId="0" fontId="0" fillId="0" borderId="11" xfId="0" applyBorder="1" applyAlignment="1">
      <alignment horizontal="left" vertical="center" wrapText="1"/>
    </xf>
    <xf numFmtId="0" fontId="0" fillId="0" borderId="15" xfId="0" applyBorder="1" applyAlignment="1">
      <alignment horizontal="left" vertical="center" wrapText="1"/>
    </xf>
    <xf numFmtId="0" fontId="0" fillId="0" borderId="60" xfId="0" applyBorder="1" applyAlignment="1">
      <alignment horizontal="center" vertical="center"/>
    </xf>
    <xf numFmtId="0" fontId="0" fillId="0" borderId="61" xfId="0" applyBorder="1" applyAlignment="1">
      <alignment horizontal="center" vertical="center"/>
    </xf>
  </cellXfs>
  <cellStyles count="6">
    <cellStyle name="パーセント" xfId="1" builtinId="5"/>
    <cellStyle name="桁区切り" xfId="2" builtinId="6"/>
    <cellStyle name="標準" xfId="0" builtinId="0"/>
    <cellStyle name="標準 2" xfId="3" xr:uid="{00000000-0005-0000-0000-000003000000}"/>
    <cellStyle name="標準 3" xfId="4" xr:uid="{00000000-0005-0000-0000-000004000000}"/>
    <cellStyle name="標準_Sheet4" xfId="5" xr:uid="{00000000-0005-0000-0000-000005000000}"/>
  </cellStyles>
  <dxfs count="26">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9" defaultPivotStyle="PivotStyleLight16"/>
  <colors>
    <mruColors>
      <color rgb="FFE6F8FA"/>
      <color rgb="FFE6FFFF"/>
      <color rgb="FFCCECFF"/>
      <color rgb="FFFFFFCC"/>
      <color rgb="FFFFFF99"/>
      <color rgb="FF000000"/>
      <color rgb="FF002E8A"/>
      <color rgb="FFFF7575"/>
      <color rgb="FFE4EBF4"/>
      <color rgb="FFDBE5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058518374241108"/>
          <c:y val="0.16076868685325157"/>
          <c:w val="0.61711969661872701"/>
          <c:h val="0.69762805080495838"/>
        </c:manualLayout>
      </c:layout>
      <c:radarChart>
        <c:radarStyle val="marker"/>
        <c:varyColors val="0"/>
        <c:ser>
          <c:idx val="0"/>
          <c:order val="0"/>
          <c:tx>
            <c:strRef>
              <c:f>'財務分析シート ver3'!$H$19</c:f>
              <c:strCache>
                <c:ptCount val="1"/>
              </c:strCache>
            </c:strRef>
          </c:tx>
          <c:spPr>
            <a:ln w="25400" cap="rnd">
              <a:solidFill>
                <a:schemeClr val="accent6"/>
              </a:solidFill>
              <a:round/>
            </a:ln>
            <a:effectLst/>
          </c:spPr>
          <c:marker>
            <c:symbol val="circle"/>
            <c:size val="7"/>
            <c:spPr>
              <a:solidFill>
                <a:schemeClr val="accent6"/>
              </a:solidFill>
              <a:ln w="9525">
                <a:solidFill>
                  <a:schemeClr val="accent6"/>
                </a:solidFill>
              </a:ln>
              <a:effectLst/>
            </c:spPr>
          </c:marker>
          <c:cat>
            <c:strRef>
              <c:f>'財務分析シート ver3'!$B$21:$B$26</c:f>
              <c:strCache>
                <c:ptCount val="6"/>
                <c:pt idx="0">
                  <c:v>①売上増加率</c:v>
                </c:pt>
                <c:pt idx="1">
                  <c:v>②営業利益率</c:v>
                </c:pt>
                <c:pt idx="2">
                  <c:v>③労働生産性</c:v>
                </c:pt>
                <c:pt idx="3">
                  <c:v>④EBITDA有利子負債倍率</c:v>
                </c:pt>
                <c:pt idx="4">
                  <c:v>⑤営業運転資本回転期間</c:v>
                </c:pt>
                <c:pt idx="5">
                  <c:v>⑥自己資本比率</c:v>
                </c:pt>
              </c:strCache>
            </c:strRef>
          </c:cat>
          <c:val>
            <c:numRef>
              <c:f>'財務分析シート ver3'!$H$21:$H$26</c:f>
              <c:numCache>
                <c:formatCode>General</c:formatCode>
                <c:ptCount val="6"/>
              </c:numCache>
            </c:numRef>
          </c:val>
          <c:extLst>
            <c:ext xmlns:c16="http://schemas.microsoft.com/office/drawing/2014/chart" uri="{C3380CC4-5D6E-409C-BE32-E72D297353CC}">
              <c16:uniqueId val="{00000000-6A60-473C-A05F-EFF4A13E0EC7}"/>
            </c:ext>
          </c:extLst>
        </c:ser>
        <c:ser>
          <c:idx val="3"/>
          <c:order val="1"/>
          <c:tx>
            <c:strRef>
              <c:f>【入力】財務分析!$P$4</c:f>
              <c:strCache>
                <c:ptCount val="1"/>
                <c:pt idx="0">
                  <c:v>2020年3月</c:v>
                </c:pt>
              </c:strCache>
            </c:strRef>
          </c:tx>
          <c:spPr>
            <a:ln w="25400">
              <a:solidFill>
                <a:schemeClr val="bg1">
                  <a:lumMod val="50000"/>
                </a:schemeClr>
              </a:solidFill>
              <a:prstDash val="sysDash"/>
            </a:ln>
          </c:spPr>
          <c:marker>
            <c:symbol val="diamond"/>
            <c:size val="7"/>
            <c:spPr>
              <a:solidFill>
                <a:schemeClr val="bg1">
                  <a:lumMod val="50000"/>
                </a:schemeClr>
              </a:solidFill>
              <a:ln>
                <a:solidFill>
                  <a:schemeClr val="tx1">
                    <a:lumMod val="65000"/>
                    <a:lumOff val="35000"/>
                  </a:schemeClr>
                </a:solidFill>
              </a:ln>
            </c:spPr>
          </c:marker>
          <c:val>
            <c:numRef>
              <c:f>【入力】財務分析!$Q$6:$Q$11</c:f>
              <c:numCache>
                <c:formatCode>General</c:formatCode>
                <c:ptCount val="6"/>
                <c:pt idx="0">
                  <c:v>3</c:v>
                </c:pt>
                <c:pt idx="1">
                  <c:v>3</c:v>
                </c:pt>
                <c:pt idx="2">
                  <c:v>3</c:v>
                </c:pt>
                <c:pt idx="3">
                  <c:v>1</c:v>
                </c:pt>
                <c:pt idx="4">
                  <c:v>2</c:v>
                </c:pt>
                <c:pt idx="5">
                  <c:v>3</c:v>
                </c:pt>
              </c:numCache>
            </c:numRef>
          </c:val>
          <c:extLst>
            <c:ext xmlns:c16="http://schemas.microsoft.com/office/drawing/2014/chart" uri="{C3380CC4-5D6E-409C-BE32-E72D297353CC}">
              <c16:uniqueId val="{00000001-6A60-473C-A05F-EFF4A13E0EC7}"/>
            </c:ext>
          </c:extLst>
        </c:ser>
        <c:ser>
          <c:idx val="4"/>
          <c:order val="2"/>
          <c:tx>
            <c:strRef>
              <c:f>【入力】財務分析!$N$4</c:f>
              <c:strCache>
                <c:ptCount val="1"/>
                <c:pt idx="0">
                  <c:v>2021年3月</c:v>
                </c:pt>
              </c:strCache>
            </c:strRef>
          </c:tx>
          <c:spPr>
            <a:ln w="25400">
              <a:solidFill>
                <a:srgbClr val="0070C0"/>
              </a:solidFill>
              <a:prstDash val="sysDash"/>
            </a:ln>
          </c:spPr>
          <c:marker>
            <c:symbol val="diamond"/>
            <c:size val="7"/>
            <c:spPr>
              <a:solidFill>
                <a:srgbClr val="0070C0"/>
              </a:solidFill>
              <a:ln>
                <a:solidFill>
                  <a:schemeClr val="bg1">
                    <a:lumMod val="65000"/>
                  </a:schemeClr>
                </a:solidFill>
              </a:ln>
            </c:spPr>
          </c:marker>
          <c:val>
            <c:numRef>
              <c:f>【入力】財務分析!$O$6:$O$11</c:f>
              <c:numCache>
                <c:formatCode>General</c:formatCode>
                <c:ptCount val="6"/>
                <c:pt idx="0">
                  <c:v>3</c:v>
                </c:pt>
                <c:pt idx="1">
                  <c:v>3</c:v>
                </c:pt>
                <c:pt idx="2">
                  <c:v>3</c:v>
                </c:pt>
                <c:pt idx="3">
                  <c:v>2</c:v>
                </c:pt>
                <c:pt idx="4">
                  <c:v>1</c:v>
                </c:pt>
                <c:pt idx="5">
                  <c:v>2</c:v>
                </c:pt>
              </c:numCache>
            </c:numRef>
          </c:val>
          <c:extLst>
            <c:ext xmlns:c16="http://schemas.microsoft.com/office/drawing/2014/chart" uri="{C3380CC4-5D6E-409C-BE32-E72D297353CC}">
              <c16:uniqueId val="{00000002-6A60-473C-A05F-EFF4A13E0EC7}"/>
            </c:ext>
          </c:extLst>
        </c:ser>
        <c:ser>
          <c:idx val="2"/>
          <c:order val="3"/>
          <c:tx>
            <c:strRef>
              <c:f>【入力】財務分析!$L$4</c:f>
              <c:strCache>
                <c:ptCount val="1"/>
                <c:pt idx="0">
                  <c:v>2022年3月</c:v>
                </c:pt>
              </c:strCache>
            </c:strRef>
          </c:tx>
          <c:spPr>
            <a:ln>
              <a:solidFill>
                <a:schemeClr val="accent6"/>
              </a:solidFill>
            </a:ln>
          </c:spPr>
          <c:marker>
            <c:symbol val="circle"/>
            <c:size val="7"/>
            <c:spPr>
              <a:solidFill>
                <a:srgbClr val="FF0000"/>
              </a:solidFill>
              <a:ln>
                <a:solidFill>
                  <a:schemeClr val="accent6"/>
                </a:solidFill>
              </a:ln>
            </c:spPr>
          </c:marker>
          <c:val>
            <c:numRef>
              <c:f>【入力】財務分析!$M$6:$M$11</c:f>
              <c:numCache>
                <c:formatCode>General</c:formatCode>
                <c:ptCount val="6"/>
                <c:pt idx="0">
                  <c:v>4</c:v>
                </c:pt>
                <c:pt idx="1">
                  <c:v>3</c:v>
                </c:pt>
                <c:pt idx="2">
                  <c:v>4</c:v>
                </c:pt>
                <c:pt idx="3">
                  <c:v>5</c:v>
                </c:pt>
                <c:pt idx="4">
                  <c:v>3</c:v>
                </c:pt>
                <c:pt idx="5">
                  <c:v>4</c:v>
                </c:pt>
              </c:numCache>
            </c:numRef>
          </c:val>
          <c:extLst>
            <c:ext xmlns:c16="http://schemas.microsoft.com/office/drawing/2014/chart" uri="{C3380CC4-5D6E-409C-BE32-E72D297353CC}">
              <c16:uniqueId val="{00000003-6A60-473C-A05F-EFF4A13E0EC7}"/>
            </c:ext>
          </c:extLst>
        </c:ser>
        <c:dLbls>
          <c:showLegendKey val="0"/>
          <c:showVal val="0"/>
          <c:showCatName val="0"/>
          <c:showSerName val="0"/>
          <c:showPercent val="0"/>
          <c:showBubbleSize val="0"/>
        </c:dLbls>
        <c:axId val="317346472"/>
        <c:axId val="317344120"/>
      </c:radarChart>
      <c:catAx>
        <c:axId val="317346472"/>
        <c:scaling>
          <c:orientation val="minMax"/>
        </c:scaling>
        <c:delete val="1"/>
        <c:axPos val="b"/>
        <c:majorGridlines>
          <c:spPr>
            <a:ln w="9525">
              <a:noFill/>
            </a:ln>
          </c:spPr>
        </c:majorGridlines>
        <c:numFmt formatCode="General" sourceLinked="1"/>
        <c:majorTickMark val="out"/>
        <c:minorTickMark val="none"/>
        <c:tickLblPos val="nextTo"/>
        <c:crossAx val="317344120"/>
        <c:crosses val="autoZero"/>
        <c:auto val="0"/>
        <c:lblAlgn val="ctr"/>
        <c:lblOffset val="100"/>
        <c:noMultiLvlLbl val="0"/>
      </c:catAx>
      <c:valAx>
        <c:axId val="317344120"/>
        <c:scaling>
          <c:orientation val="minMax"/>
          <c:max val="5"/>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high"/>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317346472"/>
        <c:crosses val="autoZero"/>
        <c:crossBetween val="between"/>
        <c:majorUnit val="1"/>
      </c:valAx>
      <c:spPr>
        <a:noFill/>
        <a:ln w="25400">
          <a:noFill/>
        </a:ln>
      </c:spPr>
    </c:plotArea>
    <c:plotVisOnly val="1"/>
    <c:dispBlanksAs val="gap"/>
    <c:showDLblsOverMax val="0"/>
  </c:chart>
  <c:spPr>
    <a:solidFill>
      <a:schemeClr val="bg1"/>
    </a:solidFill>
    <a:ln w="9525" cap="flat" cmpd="sng" algn="ctr">
      <a:solidFill>
        <a:schemeClr val="bg1"/>
      </a:solidFill>
      <a:round/>
    </a:ln>
    <a:effectLst/>
  </c:spPr>
  <c:txPr>
    <a:bodyPr/>
    <a:lstStyle/>
    <a:p>
      <a:pPr>
        <a:defRPr/>
      </a:pPr>
      <a:endParaRPr lang="ja-JP"/>
    </a:p>
  </c:txPr>
  <c:printSettings>
    <c:headerFooter/>
    <c:pageMargins b="0.75000000000000022" l="0.70000000000000018" r="0.70000000000000018" t="0.75000000000000022" header="0.3000000000000001" footer="0.3000000000000001"/>
    <c:pageSetup orientation="portrait"/>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image" Target="../media/image4.gif"/><Relationship Id="rId2" Type="http://schemas.openxmlformats.org/officeDocument/2006/relationships/image" Target="../media/image3.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hyperlink" Target="#&#12304;&#21442;&#29031;&#12305;&#26989;&#31278;!A2"/></Relationships>
</file>

<file path=xl/drawings/_rels/drawing4.xml.rels><?xml version="1.0" encoding="UTF-8" standalone="yes"?>
<Relationships xmlns="http://schemas.openxmlformats.org/package/2006/relationships"><Relationship Id="rId2" Type="http://schemas.openxmlformats.org/officeDocument/2006/relationships/image" Target="../media/image4.gif"/><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gif"/><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hyperlink" Target="#&#12304;&#20837;&#21147;&#12305;&#36001;&#21209;&#20998;&#26512;!D9"/></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11</xdr:col>
      <xdr:colOff>38156</xdr:colOff>
      <xdr:row>2</xdr:row>
      <xdr:rowOff>35304</xdr:rowOff>
    </xdr:from>
    <xdr:to>
      <xdr:col>21</xdr:col>
      <xdr:colOff>73891</xdr:colOff>
      <xdr:row>27</xdr:row>
      <xdr:rowOff>293303</xdr:rowOff>
    </xdr:to>
    <xdr:graphicFrame macro="">
      <xdr:nvGraphicFramePr>
        <xdr:cNvPr id="2" name="グラフ 3">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13562</xdr:colOff>
      <xdr:row>0</xdr:row>
      <xdr:rowOff>101661</xdr:rowOff>
    </xdr:from>
    <xdr:to>
      <xdr:col>6</xdr:col>
      <xdr:colOff>112054</xdr:colOff>
      <xdr:row>2</xdr:row>
      <xdr:rowOff>100192</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15268" y="101661"/>
          <a:ext cx="2911168" cy="794149"/>
        </a:xfrm>
        <a:prstGeom prst="rect">
          <a:avLst/>
        </a:prstGeom>
      </xdr:spPr>
    </xdr:pic>
    <xdr:clientData/>
  </xdr:twoCellAnchor>
  <xdr:twoCellAnchor>
    <xdr:from>
      <xdr:col>11</xdr:col>
      <xdr:colOff>30201</xdr:colOff>
      <xdr:row>0</xdr:row>
      <xdr:rowOff>119527</xdr:rowOff>
    </xdr:from>
    <xdr:to>
      <xdr:col>21</xdr:col>
      <xdr:colOff>65936</xdr:colOff>
      <xdr:row>1</xdr:row>
      <xdr:rowOff>374615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5184907" y="119527"/>
          <a:ext cx="5112000" cy="636088"/>
        </a:xfrm>
        <a:prstGeom prst="rect">
          <a:avLst/>
        </a:prstGeom>
        <a:solidFill>
          <a:schemeClr val="bg1"/>
        </a:solidFill>
        <a:ln w="190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0">
              <a:solidFill>
                <a:sysClr val="windowText" lastClr="000000"/>
              </a:solidFill>
              <a:latin typeface="Meiryo UI" panose="020B0604030504040204" pitchFamily="50" charset="-128"/>
              <a:ea typeface="Meiryo UI" panose="020B0604030504040204" pitchFamily="50" charset="-128"/>
            </a:rPr>
            <a:t>財　　務　　分　　析　　結　　果</a:t>
          </a:r>
        </a:p>
      </xdr:txBody>
    </xdr:sp>
    <xdr:clientData/>
  </xdr:twoCellAnchor>
  <xdr:twoCellAnchor editAs="oneCell">
    <xdr:from>
      <xdr:col>1</xdr:col>
      <xdr:colOff>1461</xdr:colOff>
      <xdr:row>41</xdr:row>
      <xdr:rowOff>123264</xdr:rowOff>
    </xdr:from>
    <xdr:to>
      <xdr:col>3</xdr:col>
      <xdr:colOff>101311</xdr:colOff>
      <xdr:row>43</xdr:row>
      <xdr:rowOff>150326</xdr:rowOff>
    </xdr:to>
    <xdr:pic>
      <xdr:nvPicPr>
        <xdr:cNvPr id="5" name="図 4" descr="経済産業省">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3167" y="6958852"/>
          <a:ext cx="1758320" cy="442800"/>
        </a:xfrm>
        <a:prstGeom prst="rect">
          <a:avLst/>
        </a:prstGeom>
        <a:solidFill>
          <a:sysClr val="window" lastClr="FFFFFF"/>
        </a:solidFill>
      </xdr:spPr>
    </xdr:pic>
    <xdr:clientData/>
  </xdr:twoCellAnchor>
  <mc:AlternateContent xmlns:mc="http://schemas.openxmlformats.org/markup-compatibility/2006">
    <mc:Choice xmlns:a14="http://schemas.microsoft.com/office/drawing/2010/main" Requires="a14">
      <xdr:twoCellAnchor editAs="oneCell">
        <xdr:from>
          <xdr:col>24</xdr:col>
          <xdr:colOff>57150</xdr:colOff>
          <xdr:row>0</xdr:row>
          <xdr:rowOff>133350</xdr:rowOff>
        </xdr:from>
        <xdr:to>
          <xdr:col>27</xdr:col>
          <xdr:colOff>47625</xdr:colOff>
          <xdr:row>1</xdr:row>
          <xdr:rowOff>114300</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6</xdr:col>
      <xdr:colOff>145676</xdr:colOff>
      <xdr:row>1</xdr:row>
      <xdr:rowOff>278486</xdr:rowOff>
    </xdr:from>
    <xdr:to>
      <xdr:col>10</xdr:col>
      <xdr:colOff>0</xdr:colOff>
      <xdr:row>2</xdr:row>
      <xdr:rowOff>100192</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3160058" y="659486"/>
          <a:ext cx="1714501" cy="236324"/>
        </a:xfrm>
        <a:prstGeom prst="rect">
          <a:avLst/>
        </a:prstGeom>
        <a:solidFill>
          <a:schemeClr val="bg1"/>
        </a:solidFill>
        <a:ln w="190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900" b="0">
              <a:solidFill>
                <a:sysClr val="windowText" lastClr="000000"/>
              </a:solidFill>
              <a:latin typeface="Meiryo UI" panose="020B0604030504040204" pitchFamily="50" charset="-128"/>
              <a:ea typeface="Meiryo UI" panose="020B0604030504040204" pitchFamily="50" charset="-128"/>
            </a:rPr>
            <a:t>2022</a:t>
          </a:r>
          <a:r>
            <a:rPr kumimoji="1" lang="ja-JP" altLang="en-US" sz="900" b="0">
              <a:solidFill>
                <a:sysClr val="windowText" lastClr="000000"/>
              </a:solidFill>
              <a:latin typeface="Meiryo UI" panose="020B0604030504040204" pitchFamily="50" charset="-128"/>
              <a:ea typeface="Meiryo UI" panose="020B0604030504040204" pitchFamily="50" charset="-128"/>
            </a:rPr>
            <a:t>年度版</a:t>
          </a:r>
        </a:p>
      </xdr:txBody>
    </xdr:sp>
    <xdr:clientData/>
  </xdr:twoCellAnchor>
</xdr:wsDr>
</file>

<file path=xl/drawings/drawing2.xml><?xml version="1.0" encoding="utf-8"?>
<c:userShapes xmlns:c="http://schemas.openxmlformats.org/drawingml/2006/chart">
  <cdr:relSizeAnchor xmlns:cdr="http://schemas.openxmlformats.org/drawingml/2006/chartDrawing">
    <cdr:from>
      <cdr:x>0.77695</cdr:x>
      <cdr:y>0.35778</cdr:y>
    </cdr:from>
    <cdr:to>
      <cdr:x>0.99746</cdr:x>
      <cdr:y>0.4042</cdr:y>
    </cdr:to>
    <cdr:sp macro="" textlink="">
      <cdr:nvSpPr>
        <cdr:cNvPr id="2" name="正方形/長方形 1"/>
        <cdr:cNvSpPr/>
      </cdr:nvSpPr>
      <cdr:spPr>
        <a:xfrm xmlns:a="http://schemas.openxmlformats.org/drawingml/2006/main">
          <a:off x="2528996" y="1030187"/>
          <a:ext cx="717768" cy="133672"/>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ctr" anchorCtr="0"/>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kumimoji="1" lang="ja-JP" altLang="en-US" sz="6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②営業利益率</a:t>
          </a:r>
        </a:p>
      </cdr:txBody>
    </cdr:sp>
  </cdr:relSizeAnchor>
  <cdr:relSizeAnchor xmlns:cdr="http://schemas.openxmlformats.org/drawingml/2006/chartDrawing">
    <cdr:from>
      <cdr:x>0.77523</cdr:x>
      <cdr:y>0.69571</cdr:y>
    </cdr:from>
    <cdr:to>
      <cdr:x>0.99574</cdr:x>
      <cdr:y>0.75828</cdr:y>
    </cdr:to>
    <cdr:sp macro="" textlink="">
      <cdr:nvSpPr>
        <cdr:cNvPr id="3" name="正方形/長方形 2"/>
        <cdr:cNvSpPr/>
      </cdr:nvSpPr>
      <cdr:spPr>
        <a:xfrm xmlns:a="http://schemas.openxmlformats.org/drawingml/2006/main">
          <a:off x="2523410" y="2003233"/>
          <a:ext cx="717768" cy="180164"/>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ctr" anchorCtr="0"/>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kumimoji="1" lang="ja-JP" altLang="en-US" sz="6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③労働生産性</a:t>
          </a:r>
        </a:p>
      </cdr:txBody>
    </cdr:sp>
  </cdr:relSizeAnchor>
  <cdr:relSizeAnchor xmlns:cdr="http://schemas.openxmlformats.org/drawingml/2006/chartDrawing">
    <cdr:from>
      <cdr:x>0.30983</cdr:x>
      <cdr:y>0.92334</cdr:y>
    </cdr:from>
    <cdr:to>
      <cdr:x>0.69572</cdr:x>
      <cdr:y>0.98879</cdr:y>
    </cdr:to>
    <cdr:sp macro="" textlink="">
      <cdr:nvSpPr>
        <cdr:cNvPr id="4" name="正方形/長方形 3"/>
        <cdr:cNvSpPr/>
      </cdr:nvSpPr>
      <cdr:spPr>
        <a:xfrm xmlns:a="http://schemas.openxmlformats.org/drawingml/2006/main">
          <a:off x="1008523" y="2658655"/>
          <a:ext cx="1256093" cy="188457"/>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ctr" anchorCtr="0"/>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kumimoji="1" lang="ja-JP" altLang="en-US" sz="6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④</a:t>
          </a:r>
          <a:r>
            <a:rPr kumimoji="1" lang="en-US" altLang="ja-JP" sz="6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EBITDA</a:t>
          </a:r>
          <a:r>
            <a:rPr kumimoji="1" lang="ja-JP" altLang="en-US" sz="6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有利子負債倍率</a:t>
          </a:r>
        </a:p>
      </cdr:txBody>
    </cdr:sp>
  </cdr:relSizeAnchor>
  <cdr:relSizeAnchor xmlns:cdr="http://schemas.openxmlformats.org/drawingml/2006/chartDrawing">
    <cdr:from>
      <cdr:x>0</cdr:x>
      <cdr:y>0.72619</cdr:y>
    </cdr:from>
    <cdr:to>
      <cdr:x>0.25437</cdr:x>
      <cdr:y>0.79164</cdr:y>
    </cdr:to>
    <cdr:sp macro="" textlink="">
      <cdr:nvSpPr>
        <cdr:cNvPr id="5" name="正方形/長方形 4"/>
        <cdr:cNvSpPr/>
      </cdr:nvSpPr>
      <cdr:spPr>
        <a:xfrm xmlns:a="http://schemas.openxmlformats.org/drawingml/2006/main">
          <a:off x="0" y="2121524"/>
          <a:ext cx="828000" cy="19121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ctr" anchorCtr="0"/>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lnSpc>
              <a:spcPts val="1080"/>
            </a:lnSpc>
          </a:pPr>
          <a:r>
            <a:rPr kumimoji="1" lang="ja-JP" altLang="en-US" sz="6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⑤営業運転資本</a:t>
          </a:r>
          <a:endParaRPr kumimoji="1" lang="en-US" altLang="ja-JP" sz="6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xmlns:a="http://schemas.openxmlformats.org/drawingml/2006/main">
          <a:pPr algn="ctr">
            <a:lnSpc>
              <a:spcPts val="1080"/>
            </a:lnSpc>
          </a:pPr>
          <a:r>
            <a:rPr kumimoji="1" lang="ja-JP" altLang="en-US" sz="6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回転期間</a:t>
          </a:r>
        </a:p>
      </cdr:txBody>
    </cdr:sp>
  </cdr:relSizeAnchor>
  <cdr:relSizeAnchor xmlns:cdr="http://schemas.openxmlformats.org/drawingml/2006/chartDrawing">
    <cdr:from>
      <cdr:x>0.80391</cdr:x>
      <cdr:y>0.30616</cdr:y>
    </cdr:from>
    <cdr:to>
      <cdr:x>0.9724</cdr:x>
      <cdr:y>0.35226</cdr:y>
    </cdr:to>
    <cdr:sp macro="" textlink="">
      <cdr:nvSpPr>
        <cdr:cNvPr id="7" name="正方形/長方形 6"/>
        <cdr:cNvSpPr/>
      </cdr:nvSpPr>
      <cdr:spPr>
        <a:xfrm xmlns:a="http://schemas.openxmlformats.org/drawingml/2006/main">
          <a:off x="2616773" y="881560"/>
          <a:ext cx="548424" cy="132745"/>
        </a:xfrm>
        <a:prstGeom xmlns:a="http://schemas.openxmlformats.org/drawingml/2006/main" prst="rect">
          <a:avLst/>
        </a:prstGeom>
        <a:solidFill xmlns:a="http://schemas.openxmlformats.org/drawingml/2006/main">
          <a:schemeClr val="accent3"/>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ctr" anchorCtr="0"/>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kumimoji="1" lang="ja-JP" altLang="en-US" sz="800" b="1">
              <a:latin typeface="Meiryo UI" panose="020B0604030504040204" pitchFamily="50" charset="-128"/>
              <a:ea typeface="Meiryo UI" panose="020B0604030504040204" pitchFamily="50" charset="-128"/>
              <a:cs typeface="Meiryo UI" panose="020B0604030504040204" pitchFamily="50" charset="-128"/>
            </a:rPr>
            <a:t>収益性</a:t>
          </a:r>
        </a:p>
      </cdr:txBody>
    </cdr:sp>
  </cdr:relSizeAnchor>
  <cdr:relSizeAnchor xmlns:cdr="http://schemas.openxmlformats.org/drawingml/2006/chartDrawing">
    <cdr:from>
      <cdr:x>0.03751</cdr:x>
      <cdr:y>0.2994</cdr:y>
    </cdr:from>
    <cdr:to>
      <cdr:x>0.21621</cdr:x>
      <cdr:y>0.3455</cdr:y>
    </cdr:to>
    <cdr:sp macro="" textlink="">
      <cdr:nvSpPr>
        <cdr:cNvPr id="8" name="正方形/長方形 7"/>
        <cdr:cNvSpPr/>
      </cdr:nvSpPr>
      <cdr:spPr>
        <a:xfrm xmlns:a="http://schemas.openxmlformats.org/drawingml/2006/main">
          <a:off x="122085" y="874685"/>
          <a:ext cx="581683" cy="134685"/>
        </a:xfrm>
        <a:prstGeom xmlns:a="http://schemas.openxmlformats.org/drawingml/2006/main" prst="rect">
          <a:avLst/>
        </a:prstGeom>
        <a:solidFill xmlns:a="http://schemas.openxmlformats.org/drawingml/2006/main">
          <a:schemeClr val="accent3"/>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ctr" anchorCtr="0"/>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kumimoji="1" lang="ja-JP" altLang="en-US" sz="800" b="1">
              <a:latin typeface="Meiryo UI" panose="020B0604030504040204" pitchFamily="50" charset="-128"/>
              <a:ea typeface="Meiryo UI" panose="020B0604030504040204" pitchFamily="50" charset="-128"/>
              <a:cs typeface="Meiryo UI" panose="020B0604030504040204" pitchFamily="50" charset="-128"/>
            </a:rPr>
            <a:t>安全性</a:t>
          </a:r>
        </a:p>
      </cdr:txBody>
    </cdr:sp>
  </cdr:relSizeAnchor>
  <cdr:relSizeAnchor xmlns:cdr="http://schemas.openxmlformats.org/drawingml/2006/chartDrawing">
    <cdr:from>
      <cdr:x>0</cdr:x>
      <cdr:y>0.35635</cdr:y>
    </cdr:from>
    <cdr:to>
      <cdr:x>0.24774</cdr:x>
      <cdr:y>0.39839</cdr:y>
    </cdr:to>
    <cdr:sp macro="" textlink="">
      <cdr:nvSpPr>
        <cdr:cNvPr id="9" name="正方形/長方形 8"/>
        <cdr:cNvSpPr/>
      </cdr:nvSpPr>
      <cdr:spPr>
        <a:xfrm xmlns:a="http://schemas.openxmlformats.org/drawingml/2006/main">
          <a:off x="0" y="1041073"/>
          <a:ext cx="806400" cy="122795"/>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ctr" anchorCtr="0"/>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kumimoji="1" lang="ja-JP" altLang="en-US" sz="6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⑥自己資本比率</a:t>
          </a:r>
        </a:p>
      </cdr:txBody>
    </cdr:sp>
  </cdr:relSizeAnchor>
  <cdr:relSizeAnchor xmlns:cdr="http://schemas.openxmlformats.org/drawingml/2006/chartDrawing">
    <cdr:from>
      <cdr:x>0.03768</cdr:x>
      <cdr:y>0.64616</cdr:y>
    </cdr:from>
    <cdr:to>
      <cdr:x>0.21638</cdr:x>
      <cdr:y>0.69083</cdr:y>
    </cdr:to>
    <cdr:sp macro="" textlink="">
      <cdr:nvSpPr>
        <cdr:cNvPr id="10" name="正方形/長方形 9"/>
        <cdr:cNvSpPr/>
      </cdr:nvSpPr>
      <cdr:spPr>
        <a:xfrm xmlns:a="http://schemas.openxmlformats.org/drawingml/2006/main">
          <a:off x="122649" y="1887743"/>
          <a:ext cx="581682" cy="130498"/>
        </a:xfrm>
        <a:prstGeom xmlns:a="http://schemas.openxmlformats.org/drawingml/2006/main" prst="rect">
          <a:avLst/>
        </a:prstGeom>
        <a:solidFill xmlns:a="http://schemas.openxmlformats.org/drawingml/2006/main">
          <a:schemeClr val="accent3"/>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ctr" anchorCtr="0"/>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kumimoji="1" lang="ja-JP" altLang="en-US" sz="800" b="1">
              <a:latin typeface="Meiryo UI" panose="020B0604030504040204" pitchFamily="50" charset="-128"/>
              <a:ea typeface="Meiryo UI" panose="020B0604030504040204" pitchFamily="50" charset="-128"/>
              <a:cs typeface="Meiryo UI" panose="020B0604030504040204" pitchFamily="50" charset="-128"/>
            </a:rPr>
            <a:t>効率性</a:t>
          </a:r>
        </a:p>
      </cdr:txBody>
    </cdr:sp>
  </cdr:relSizeAnchor>
  <cdr:relSizeAnchor xmlns:cdr="http://schemas.openxmlformats.org/drawingml/2006/chartDrawing">
    <cdr:from>
      <cdr:x>0.80491</cdr:x>
      <cdr:y>0.65014</cdr:y>
    </cdr:from>
    <cdr:to>
      <cdr:x>0.97339</cdr:x>
      <cdr:y>0.69624</cdr:y>
    </cdr:to>
    <cdr:sp macro="" textlink="">
      <cdr:nvSpPr>
        <cdr:cNvPr id="11" name="正方形/長方形 10"/>
        <cdr:cNvSpPr/>
      </cdr:nvSpPr>
      <cdr:spPr>
        <a:xfrm xmlns:a="http://schemas.openxmlformats.org/drawingml/2006/main">
          <a:off x="2620017" y="1872014"/>
          <a:ext cx="548425" cy="132745"/>
        </a:xfrm>
        <a:prstGeom xmlns:a="http://schemas.openxmlformats.org/drawingml/2006/main" prst="rect">
          <a:avLst/>
        </a:prstGeom>
        <a:solidFill xmlns:a="http://schemas.openxmlformats.org/drawingml/2006/main">
          <a:schemeClr val="accent3"/>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ctr" anchorCtr="0"/>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kumimoji="1" lang="ja-JP" altLang="en-US" sz="800" b="1">
              <a:latin typeface="Meiryo UI" panose="020B0604030504040204" pitchFamily="50" charset="-128"/>
              <a:ea typeface="Meiryo UI" panose="020B0604030504040204" pitchFamily="50" charset="-128"/>
              <a:cs typeface="Meiryo UI" panose="020B0604030504040204" pitchFamily="50" charset="-128"/>
            </a:rPr>
            <a:t>生産性</a:t>
          </a:r>
        </a:p>
      </cdr:txBody>
    </cdr:sp>
  </cdr:relSizeAnchor>
  <cdr:relSizeAnchor xmlns:cdr="http://schemas.openxmlformats.org/drawingml/2006/chartDrawing">
    <cdr:from>
      <cdr:x>0.42159</cdr:x>
      <cdr:y>0.88844</cdr:y>
    </cdr:from>
    <cdr:to>
      <cdr:x>0.58697</cdr:x>
      <cdr:y>0.93324</cdr:y>
    </cdr:to>
    <cdr:sp macro="" textlink="">
      <cdr:nvSpPr>
        <cdr:cNvPr id="13" name="正方形/長方形 12"/>
        <cdr:cNvSpPr/>
      </cdr:nvSpPr>
      <cdr:spPr>
        <a:xfrm xmlns:a="http://schemas.openxmlformats.org/drawingml/2006/main">
          <a:off x="1372305" y="2558169"/>
          <a:ext cx="538325" cy="128995"/>
        </a:xfrm>
        <a:prstGeom xmlns:a="http://schemas.openxmlformats.org/drawingml/2006/main" prst="rect">
          <a:avLst/>
        </a:prstGeom>
        <a:solidFill xmlns:a="http://schemas.openxmlformats.org/drawingml/2006/main">
          <a:schemeClr val="accent3"/>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ctr" anchorCtr="0"/>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kumimoji="1" lang="ja-JP" altLang="en-US" sz="800" b="1">
              <a:latin typeface="Meiryo UI" panose="020B0604030504040204" pitchFamily="50" charset="-128"/>
              <a:ea typeface="Meiryo UI" panose="020B0604030504040204" pitchFamily="50" charset="-128"/>
              <a:cs typeface="Meiryo UI" panose="020B0604030504040204" pitchFamily="50" charset="-128"/>
            </a:rPr>
            <a:t>健全性</a:t>
          </a:r>
        </a:p>
      </cdr:txBody>
    </cdr:sp>
  </cdr:relSizeAnchor>
  <cdr:relSizeAnchor xmlns:cdr="http://schemas.openxmlformats.org/drawingml/2006/chartDrawing">
    <cdr:from>
      <cdr:x>0.37059</cdr:x>
      <cdr:y>0.0349</cdr:y>
    </cdr:from>
    <cdr:to>
      <cdr:x>0.6139</cdr:x>
      <cdr:y>0.0799</cdr:y>
    </cdr:to>
    <cdr:sp macro="" textlink="">
      <cdr:nvSpPr>
        <cdr:cNvPr id="15" name="正方形/長方形 14"/>
        <cdr:cNvSpPr/>
      </cdr:nvSpPr>
      <cdr:spPr>
        <a:xfrm xmlns:a="http://schemas.openxmlformats.org/drawingml/2006/main">
          <a:off x="1206273" y="101964"/>
          <a:ext cx="792000" cy="131460"/>
        </a:xfrm>
        <a:prstGeom xmlns:a="http://schemas.openxmlformats.org/drawingml/2006/main" prst="rect">
          <a:avLst/>
        </a:prstGeom>
        <a:solidFill xmlns:a="http://schemas.openxmlformats.org/drawingml/2006/main">
          <a:schemeClr val="accent3"/>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ctr" anchorCtr="0"/>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kumimoji="1" lang="ja-JP" altLang="en-US" sz="800" b="1">
              <a:latin typeface="Meiryo UI" panose="020B0604030504040204" pitchFamily="50" charset="-128"/>
              <a:ea typeface="Meiryo UI" panose="020B0604030504040204" pitchFamily="50" charset="-128"/>
              <a:cs typeface="Meiryo UI" panose="020B0604030504040204" pitchFamily="50" charset="-128"/>
            </a:rPr>
            <a:t>売上持続性</a:t>
          </a:r>
        </a:p>
      </cdr:txBody>
    </cdr:sp>
  </cdr:relSizeAnchor>
  <cdr:relSizeAnchor xmlns:cdr="http://schemas.openxmlformats.org/drawingml/2006/chartDrawing">
    <cdr:from>
      <cdr:x>0.38386</cdr:x>
      <cdr:y>0.08201</cdr:y>
    </cdr:from>
    <cdr:to>
      <cdr:x>0.60492</cdr:x>
      <cdr:y>0.1293</cdr:y>
    </cdr:to>
    <cdr:sp macro="" textlink="">
      <cdr:nvSpPr>
        <cdr:cNvPr id="16" name="正方形/長方形 15"/>
        <cdr:cNvSpPr/>
      </cdr:nvSpPr>
      <cdr:spPr>
        <a:xfrm xmlns:a="http://schemas.openxmlformats.org/drawingml/2006/main">
          <a:off x="1249490" y="239586"/>
          <a:ext cx="719554" cy="138151"/>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ctr" anchorCtr="0"/>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kumimoji="1" lang="ja-JP" altLang="en-US" sz="6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①売上増加率</a:t>
          </a:r>
        </a:p>
      </cdr:txBody>
    </cdr:sp>
  </cdr:relSizeAnchor>
  <cdr:relSizeAnchor xmlns:cdr="http://schemas.openxmlformats.org/drawingml/2006/chartDrawing">
    <cdr:from>
      <cdr:x>0.74969</cdr:x>
      <cdr:y>0.0303</cdr:y>
    </cdr:from>
    <cdr:to>
      <cdr:x>0.99002</cdr:x>
      <cdr:y>0.21759</cdr:y>
    </cdr:to>
    <cdr:pic>
      <cdr:nvPicPr>
        <cdr:cNvPr id="6" name="chart">
          <a:extLst xmlns:a="http://schemas.openxmlformats.org/drawingml/2006/main">
            <a:ext uri="{FF2B5EF4-FFF2-40B4-BE49-F238E27FC236}">
              <a16:creationId xmlns:a16="http://schemas.microsoft.com/office/drawing/2014/main" id="{94D64AC4-CC75-43CC-8A84-261F53B3487F}"/>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3832412" y="123265"/>
          <a:ext cx="1228571" cy="761905"/>
        </a:xfrm>
        <a:prstGeom xmlns:a="http://schemas.openxmlformats.org/drawingml/2006/main" prst="rect">
          <a:avLst/>
        </a:prstGeom>
      </cdr:spPr>
    </cdr:pic>
  </cdr:relSizeAnchor>
</c:userShapes>
</file>

<file path=xl/drawings/drawing3.xml><?xml version="1.0" encoding="utf-8"?>
<xdr:wsDr xmlns:xdr="http://schemas.openxmlformats.org/drawingml/2006/spreadsheetDrawing" xmlns:a="http://schemas.openxmlformats.org/drawingml/2006/main">
  <xdr:twoCellAnchor>
    <xdr:from>
      <xdr:col>3</xdr:col>
      <xdr:colOff>11906</xdr:colOff>
      <xdr:row>7</xdr:row>
      <xdr:rowOff>14288</xdr:rowOff>
    </xdr:from>
    <xdr:to>
      <xdr:col>5</xdr:col>
      <xdr:colOff>877781</xdr:colOff>
      <xdr:row>7</xdr:row>
      <xdr:rowOff>172688</xdr:rowOff>
    </xdr:to>
    <xdr:sp macro="" textlink="">
      <xdr:nvSpPr>
        <xdr:cNvPr id="2" name="額縁 1">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2107406" y="1366838"/>
          <a:ext cx="2637525" cy="158400"/>
        </a:xfrm>
        <a:prstGeom prst="bevel">
          <a:avLst/>
        </a:prstGeom>
        <a:solidFill>
          <a:srgbClr val="C00000"/>
        </a:solidFill>
        <a:ln/>
      </xdr:spPr>
      <xdr:style>
        <a:lnRef idx="0">
          <a:schemeClr val="accent6"/>
        </a:lnRef>
        <a:fillRef idx="3">
          <a:schemeClr val="accent6"/>
        </a:fillRef>
        <a:effectRef idx="3">
          <a:schemeClr val="accent6"/>
        </a:effectRef>
        <a:fontRef idx="minor">
          <a:schemeClr val="lt1"/>
        </a:fontRef>
      </xdr:style>
      <xdr:txBody>
        <a:bodyPr vertOverflow="clip" horzOverflow="clip" rtlCol="0" anchor="ctr"/>
        <a:lstStyle/>
        <a:p>
          <a:pPr algn="ctr"/>
          <a:r>
            <a:rPr kumimoji="1" lang="ja-JP" altLang="en-US" sz="900" b="1">
              <a:solidFill>
                <a:schemeClr val="bg1"/>
              </a:solidFill>
              <a:latin typeface="Meiryo UI" panose="020B0604030504040204" pitchFamily="50" charset="-128"/>
              <a:ea typeface="Meiryo UI" panose="020B0604030504040204" pitchFamily="50" charset="-128"/>
            </a:rPr>
            <a:t>このボタンを押すと</a:t>
          </a:r>
          <a:r>
            <a:rPr kumimoji="1" lang="en-US" altLang="ja-JP" sz="900" b="1">
              <a:solidFill>
                <a:schemeClr val="bg1"/>
              </a:solidFill>
              <a:latin typeface="Meiryo UI" panose="020B0604030504040204" pitchFamily="50" charset="-128"/>
              <a:ea typeface="Meiryo UI" panose="020B0604030504040204" pitchFamily="50" charset="-128"/>
            </a:rPr>
            <a:t>【</a:t>
          </a:r>
          <a:r>
            <a:rPr kumimoji="1" lang="ja-JP" altLang="en-US" sz="900" b="1">
              <a:solidFill>
                <a:schemeClr val="bg1"/>
              </a:solidFill>
              <a:latin typeface="Meiryo UI" panose="020B0604030504040204" pitchFamily="50" charset="-128"/>
              <a:ea typeface="Meiryo UI" panose="020B0604030504040204" pitchFamily="50" charset="-128"/>
            </a:rPr>
            <a:t>業種シート</a:t>
          </a:r>
          <a:r>
            <a:rPr kumimoji="1" lang="en-US" altLang="ja-JP" sz="900" b="1">
              <a:solidFill>
                <a:schemeClr val="bg1"/>
              </a:solidFill>
              <a:latin typeface="Meiryo UI" panose="020B0604030504040204" pitchFamily="50" charset="-128"/>
              <a:ea typeface="Meiryo UI" panose="020B0604030504040204" pitchFamily="50" charset="-128"/>
            </a:rPr>
            <a:t>】</a:t>
          </a:r>
          <a:r>
            <a:rPr kumimoji="1" lang="ja-JP" altLang="en-US" sz="900" b="1">
              <a:solidFill>
                <a:schemeClr val="bg1"/>
              </a:solidFill>
              <a:latin typeface="Meiryo UI" panose="020B0604030504040204" pitchFamily="50" charset="-128"/>
              <a:ea typeface="Meiryo UI" panose="020B0604030504040204" pitchFamily="50" charset="-128"/>
            </a:rPr>
            <a:t>が確認できます</a:t>
          </a:r>
        </a:p>
      </xdr:txBody>
    </xdr:sp>
    <xdr:clientData/>
  </xdr:twoCellAnchor>
  <xdr:twoCellAnchor editAs="oneCell">
    <xdr:from>
      <xdr:col>0</xdr:col>
      <xdr:colOff>196453</xdr:colOff>
      <xdr:row>13</xdr:row>
      <xdr:rowOff>125016</xdr:rowOff>
    </xdr:from>
    <xdr:to>
      <xdr:col>6</xdr:col>
      <xdr:colOff>5953</xdr:colOff>
      <xdr:row>17</xdr:row>
      <xdr:rowOff>14087</xdr:rowOff>
    </xdr:to>
    <xdr:pic>
      <xdr:nvPicPr>
        <xdr:cNvPr id="4" name="図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stretch>
          <a:fillRect/>
        </a:stretch>
      </xdr:blipFill>
      <xdr:spPr>
        <a:xfrm>
          <a:off x="196453" y="2470547"/>
          <a:ext cx="4923234" cy="695894"/>
        </a:xfrm>
        <a:prstGeom prst="rect">
          <a:avLst/>
        </a:prstGeom>
      </xdr:spPr>
    </xdr:pic>
    <xdr:clientData/>
  </xdr:twoCellAnchor>
  <xdr:twoCellAnchor editAs="oneCell">
    <xdr:from>
      <xdr:col>1</xdr:col>
      <xdr:colOff>38536</xdr:colOff>
      <xdr:row>19</xdr:row>
      <xdr:rowOff>33244</xdr:rowOff>
    </xdr:from>
    <xdr:to>
      <xdr:col>5</xdr:col>
      <xdr:colOff>14239</xdr:colOff>
      <xdr:row>19</xdr:row>
      <xdr:rowOff>170234</xdr:rowOff>
    </xdr:to>
    <xdr:pic>
      <xdr:nvPicPr>
        <xdr:cNvPr id="8" name="図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3"/>
        <a:stretch>
          <a:fillRect/>
        </a:stretch>
      </xdr:blipFill>
      <xdr:spPr>
        <a:xfrm>
          <a:off x="237142" y="3875670"/>
          <a:ext cx="3970124" cy="1369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28574</xdr:colOff>
      <xdr:row>0</xdr:row>
      <xdr:rowOff>28575</xdr:rowOff>
    </xdr:from>
    <xdr:to>
      <xdr:col>8</xdr:col>
      <xdr:colOff>398316</xdr:colOff>
      <xdr:row>4</xdr:row>
      <xdr:rowOff>9525</xdr:rowOff>
    </xdr:to>
    <xdr:pic>
      <xdr:nvPicPr>
        <xdr:cNvPr id="2" name="図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8599" y="28575"/>
          <a:ext cx="3293917" cy="895350"/>
        </a:xfrm>
        <a:prstGeom prst="rect">
          <a:avLst/>
        </a:prstGeom>
      </xdr:spPr>
    </xdr:pic>
    <xdr:clientData/>
  </xdr:twoCellAnchor>
  <xdr:twoCellAnchor editAs="oneCell">
    <xdr:from>
      <xdr:col>0</xdr:col>
      <xdr:colOff>192342</xdr:colOff>
      <xdr:row>32</xdr:row>
      <xdr:rowOff>202795</xdr:rowOff>
    </xdr:from>
    <xdr:to>
      <xdr:col>5</xdr:col>
      <xdr:colOff>71398</xdr:colOff>
      <xdr:row>34</xdr:row>
      <xdr:rowOff>222998</xdr:rowOff>
    </xdr:to>
    <xdr:pic>
      <xdr:nvPicPr>
        <xdr:cNvPr id="3" name="図 2" descr="経済産業省">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2342" y="7775170"/>
          <a:ext cx="1869781" cy="4774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28575</xdr:colOff>
      <xdr:row>20</xdr:row>
      <xdr:rowOff>95250</xdr:rowOff>
    </xdr:from>
    <xdr:to>
      <xdr:col>10</xdr:col>
      <xdr:colOff>152400</xdr:colOff>
      <xdr:row>20</xdr:row>
      <xdr:rowOff>104775</xdr:rowOff>
    </xdr:to>
    <xdr:cxnSp macro="">
      <xdr:nvCxnSpPr>
        <xdr:cNvPr id="4" name="直線矢印コネクタ 3">
          <a:extLst>
            <a:ext uri="{FF2B5EF4-FFF2-40B4-BE49-F238E27FC236}">
              <a16:creationId xmlns:a16="http://schemas.microsoft.com/office/drawing/2014/main" id="{00000000-0008-0000-0200-000004000000}"/>
            </a:ext>
          </a:extLst>
        </xdr:cNvPr>
        <xdr:cNvCxnSpPr/>
      </xdr:nvCxnSpPr>
      <xdr:spPr>
        <a:xfrm flipV="1">
          <a:off x="2019300" y="4924425"/>
          <a:ext cx="2114550" cy="9525"/>
        </a:xfrm>
        <a:prstGeom prst="straightConnector1">
          <a:avLst/>
        </a:prstGeom>
        <a:ln w="38100">
          <a:solidFill>
            <a:schemeClr val="tx2"/>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352425</xdr:colOff>
      <xdr:row>21</xdr:row>
      <xdr:rowOff>171450</xdr:rowOff>
    </xdr:from>
    <xdr:to>
      <xdr:col>10</xdr:col>
      <xdr:colOff>161925</xdr:colOff>
      <xdr:row>22</xdr:row>
      <xdr:rowOff>200025</xdr:rowOff>
    </xdr:to>
    <xdr:cxnSp macro="">
      <xdr:nvCxnSpPr>
        <xdr:cNvPr id="5" name="カギ線コネクタ 4">
          <a:extLst>
            <a:ext uri="{FF2B5EF4-FFF2-40B4-BE49-F238E27FC236}">
              <a16:creationId xmlns:a16="http://schemas.microsoft.com/office/drawing/2014/main" id="{00000000-0008-0000-0200-000005000000}"/>
            </a:ext>
          </a:extLst>
        </xdr:cNvPr>
        <xdr:cNvCxnSpPr/>
      </xdr:nvCxnSpPr>
      <xdr:spPr>
        <a:xfrm flipV="1">
          <a:off x="3048000" y="5229225"/>
          <a:ext cx="1095375" cy="257175"/>
        </a:xfrm>
        <a:prstGeom prst="bentConnector3">
          <a:avLst>
            <a:gd name="adj1" fmla="val 435"/>
          </a:avLst>
        </a:prstGeom>
        <a:ln w="38100">
          <a:solidFill>
            <a:schemeClr val="tx2"/>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9525</xdr:colOff>
      <xdr:row>21</xdr:row>
      <xdr:rowOff>95250</xdr:rowOff>
    </xdr:from>
    <xdr:to>
      <xdr:col>17</xdr:col>
      <xdr:colOff>104775</xdr:colOff>
      <xdr:row>22</xdr:row>
      <xdr:rowOff>209550</xdr:rowOff>
    </xdr:to>
    <xdr:cxnSp macro="">
      <xdr:nvCxnSpPr>
        <xdr:cNvPr id="6" name="カギ線コネクタ 5">
          <a:extLst>
            <a:ext uri="{FF2B5EF4-FFF2-40B4-BE49-F238E27FC236}">
              <a16:creationId xmlns:a16="http://schemas.microsoft.com/office/drawing/2014/main" id="{00000000-0008-0000-0200-000006000000}"/>
            </a:ext>
          </a:extLst>
        </xdr:cNvPr>
        <xdr:cNvCxnSpPr/>
      </xdr:nvCxnSpPr>
      <xdr:spPr>
        <a:xfrm>
          <a:off x="5981700" y="5153025"/>
          <a:ext cx="800100" cy="342900"/>
        </a:xfrm>
        <a:prstGeom prst="bentConnector3">
          <a:avLst>
            <a:gd name="adj1" fmla="val 100000"/>
          </a:avLst>
        </a:prstGeom>
        <a:ln w="38100">
          <a:solidFill>
            <a:schemeClr val="tx2"/>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381000</xdr:colOff>
      <xdr:row>20</xdr:row>
      <xdr:rowOff>133350</xdr:rowOff>
    </xdr:from>
    <xdr:to>
      <xdr:col>21</xdr:col>
      <xdr:colOff>9525</xdr:colOff>
      <xdr:row>22</xdr:row>
      <xdr:rowOff>209549</xdr:rowOff>
    </xdr:to>
    <xdr:cxnSp macro="">
      <xdr:nvCxnSpPr>
        <xdr:cNvPr id="7" name="カギ線コネクタ 6">
          <a:extLst>
            <a:ext uri="{FF2B5EF4-FFF2-40B4-BE49-F238E27FC236}">
              <a16:creationId xmlns:a16="http://schemas.microsoft.com/office/drawing/2014/main" id="{00000000-0008-0000-0200-000007000000}"/>
            </a:ext>
          </a:extLst>
        </xdr:cNvPr>
        <xdr:cNvCxnSpPr/>
      </xdr:nvCxnSpPr>
      <xdr:spPr>
        <a:xfrm flipV="1">
          <a:off x="7486650" y="4962525"/>
          <a:ext cx="685800" cy="533399"/>
        </a:xfrm>
        <a:prstGeom prst="bentConnector3">
          <a:avLst>
            <a:gd name="adj1" fmla="val 0"/>
          </a:avLst>
        </a:prstGeom>
        <a:ln w="38100">
          <a:solidFill>
            <a:schemeClr val="tx2"/>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28574</xdr:colOff>
      <xdr:row>0</xdr:row>
      <xdr:rowOff>28575</xdr:rowOff>
    </xdr:from>
    <xdr:to>
      <xdr:col>7</xdr:col>
      <xdr:colOff>62139</xdr:colOff>
      <xdr:row>4</xdr:row>
      <xdr:rowOff>9525</xdr:rowOff>
    </xdr:to>
    <xdr:pic>
      <xdr:nvPicPr>
        <xdr:cNvPr id="2" name="図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4799" y="28575"/>
          <a:ext cx="3291115" cy="895350"/>
        </a:xfrm>
        <a:prstGeom prst="rect">
          <a:avLst/>
        </a:prstGeom>
      </xdr:spPr>
    </xdr:pic>
    <xdr:clientData/>
  </xdr:twoCellAnchor>
  <xdr:twoCellAnchor editAs="oneCell">
    <xdr:from>
      <xdr:col>1</xdr:col>
      <xdr:colOff>78043</xdr:colOff>
      <xdr:row>36</xdr:row>
      <xdr:rowOff>26863</xdr:rowOff>
    </xdr:from>
    <xdr:to>
      <xdr:col>4</xdr:col>
      <xdr:colOff>659147</xdr:colOff>
      <xdr:row>38</xdr:row>
      <xdr:rowOff>47065</xdr:rowOff>
    </xdr:to>
    <xdr:pic>
      <xdr:nvPicPr>
        <xdr:cNvPr id="3" name="図 2" descr="経済産業省">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4268" y="8656513"/>
          <a:ext cx="1866979" cy="4774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280147</xdr:colOff>
      <xdr:row>29</xdr:row>
      <xdr:rowOff>83484</xdr:rowOff>
    </xdr:from>
    <xdr:to>
      <xdr:col>24</xdr:col>
      <xdr:colOff>168088</xdr:colOff>
      <xdr:row>29</xdr:row>
      <xdr:rowOff>330014</xdr:rowOff>
    </xdr:to>
    <xdr:sp macro="" textlink="">
      <xdr:nvSpPr>
        <xdr:cNvPr id="4" name="二等辺三角形 3">
          <a:extLst>
            <a:ext uri="{FF2B5EF4-FFF2-40B4-BE49-F238E27FC236}">
              <a16:creationId xmlns:a16="http://schemas.microsoft.com/office/drawing/2014/main" id="{00000000-0008-0000-0300-000004000000}"/>
            </a:ext>
          </a:extLst>
        </xdr:cNvPr>
        <xdr:cNvSpPr/>
      </xdr:nvSpPr>
      <xdr:spPr>
        <a:xfrm flipV="1">
          <a:off x="3509122" y="6712884"/>
          <a:ext cx="7403166" cy="246530"/>
        </a:xfrm>
        <a:prstGeom prst="triangle">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p>
      </xdr:txBody>
    </xdr:sp>
    <xdr:clientData/>
  </xdr:twoCellAnchor>
  <xdr:twoCellAnchor>
    <xdr:from>
      <xdr:col>12</xdr:col>
      <xdr:colOff>246529</xdr:colOff>
      <xdr:row>34</xdr:row>
      <xdr:rowOff>159530</xdr:rowOff>
    </xdr:from>
    <xdr:to>
      <xdr:col>20</xdr:col>
      <xdr:colOff>347381</xdr:colOff>
      <xdr:row>34</xdr:row>
      <xdr:rowOff>159530</xdr:rowOff>
    </xdr:to>
    <xdr:cxnSp macro="">
      <xdr:nvCxnSpPr>
        <xdr:cNvPr id="5" name="直線コネクタ 4">
          <a:extLst>
            <a:ext uri="{FF2B5EF4-FFF2-40B4-BE49-F238E27FC236}">
              <a16:creationId xmlns:a16="http://schemas.microsoft.com/office/drawing/2014/main" id="{00000000-0008-0000-0300-000005000000}"/>
            </a:ext>
          </a:extLst>
        </xdr:cNvPr>
        <xdr:cNvCxnSpPr/>
      </xdr:nvCxnSpPr>
      <xdr:spPr>
        <a:xfrm>
          <a:off x="5618629" y="8122430"/>
          <a:ext cx="3377452" cy="0"/>
        </a:xfrm>
        <a:prstGeom prst="line">
          <a:avLst/>
        </a:prstGeom>
        <a:ln w="38100">
          <a:solidFill>
            <a:srgbClr val="00206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253253</xdr:colOff>
      <xdr:row>33</xdr:row>
      <xdr:rowOff>221568</xdr:rowOff>
    </xdr:from>
    <xdr:to>
      <xdr:col>12</xdr:col>
      <xdr:colOff>257735</xdr:colOff>
      <xdr:row>34</xdr:row>
      <xdr:rowOff>172968</xdr:rowOff>
    </xdr:to>
    <xdr:cxnSp macro="">
      <xdr:nvCxnSpPr>
        <xdr:cNvPr id="6" name="直線コネクタ 5">
          <a:extLst>
            <a:ext uri="{FF2B5EF4-FFF2-40B4-BE49-F238E27FC236}">
              <a16:creationId xmlns:a16="http://schemas.microsoft.com/office/drawing/2014/main" id="{00000000-0008-0000-0300-000006000000}"/>
            </a:ext>
          </a:extLst>
        </xdr:cNvPr>
        <xdr:cNvCxnSpPr/>
      </xdr:nvCxnSpPr>
      <xdr:spPr>
        <a:xfrm flipH="1">
          <a:off x="5625353" y="7955868"/>
          <a:ext cx="4482" cy="180000"/>
        </a:xfrm>
        <a:prstGeom prst="line">
          <a:avLst/>
        </a:prstGeom>
        <a:ln w="38100">
          <a:solidFill>
            <a:srgbClr val="00206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338418</xdr:colOff>
      <xdr:row>33</xdr:row>
      <xdr:rowOff>221568</xdr:rowOff>
    </xdr:from>
    <xdr:to>
      <xdr:col>20</xdr:col>
      <xdr:colOff>342900</xdr:colOff>
      <xdr:row>34</xdr:row>
      <xdr:rowOff>172968</xdr:rowOff>
    </xdr:to>
    <xdr:cxnSp macro="">
      <xdr:nvCxnSpPr>
        <xdr:cNvPr id="7" name="直線コネクタ 6">
          <a:extLst>
            <a:ext uri="{FF2B5EF4-FFF2-40B4-BE49-F238E27FC236}">
              <a16:creationId xmlns:a16="http://schemas.microsoft.com/office/drawing/2014/main" id="{00000000-0008-0000-0300-000007000000}"/>
            </a:ext>
          </a:extLst>
        </xdr:cNvPr>
        <xdr:cNvCxnSpPr/>
      </xdr:nvCxnSpPr>
      <xdr:spPr>
        <a:xfrm flipH="1">
          <a:off x="8987118" y="7955868"/>
          <a:ext cx="4482" cy="180000"/>
        </a:xfrm>
        <a:prstGeom prst="line">
          <a:avLst/>
        </a:prstGeom>
        <a:ln w="38100">
          <a:solidFill>
            <a:srgbClr val="00206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215153</xdr:colOff>
      <xdr:row>34</xdr:row>
      <xdr:rowOff>175933</xdr:rowOff>
    </xdr:from>
    <xdr:to>
      <xdr:col>16</xdr:col>
      <xdr:colOff>219635</xdr:colOff>
      <xdr:row>34</xdr:row>
      <xdr:rowOff>463933</xdr:rowOff>
    </xdr:to>
    <xdr:cxnSp macro="">
      <xdr:nvCxnSpPr>
        <xdr:cNvPr id="8" name="直線コネクタ 7">
          <a:extLst>
            <a:ext uri="{FF2B5EF4-FFF2-40B4-BE49-F238E27FC236}">
              <a16:creationId xmlns:a16="http://schemas.microsoft.com/office/drawing/2014/main" id="{00000000-0008-0000-0300-000008000000}"/>
            </a:ext>
          </a:extLst>
        </xdr:cNvPr>
        <xdr:cNvCxnSpPr/>
      </xdr:nvCxnSpPr>
      <xdr:spPr>
        <a:xfrm flipH="1">
          <a:off x="7301753" y="8138833"/>
          <a:ext cx="4482" cy="259425"/>
        </a:xfrm>
        <a:prstGeom prst="line">
          <a:avLst/>
        </a:prstGeom>
        <a:ln w="38100">
          <a:solidFill>
            <a:srgbClr val="002060"/>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38100</xdr:colOff>
      <xdr:row>29</xdr:row>
      <xdr:rowOff>66675</xdr:rowOff>
    </xdr:from>
    <xdr:ext cx="1082348" cy="259045"/>
    <xdr:sp macro="" textlink="">
      <xdr:nvSpPr>
        <xdr:cNvPr id="9" name="テキスト ボックス 8">
          <a:extLst>
            <a:ext uri="{FF2B5EF4-FFF2-40B4-BE49-F238E27FC236}">
              <a16:creationId xmlns:a16="http://schemas.microsoft.com/office/drawing/2014/main" id="{00000000-0008-0000-0300-000009000000}"/>
            </a:ext>
          </a:extLst>
        </xdr:cNvPr>
        <xdr:cNvSpPr txBox="1"/>
      </xdr:nvSpPr>
      <xdr:spPr>
        <a:xfrm>
          <a:off x="6696075" y="6696075"/>
          <a:ext cx="108234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b="1">
              <a:solidFill>
                <a:srgbClr val="002060"/>
              </a:solidFill>
            </a:rPr>
            <a:t>対話内容の総括</a:t>
          </a:r>
        </a:p>
      </xdr:txBody>
    </xdr:sp>
    <xdr:clientData/>
  </xdr:oneCellAnchor>
  <xdr:twoCellAnchor>
    <xdr:from>
      <xdr:col>12</xdr:col>
      <xdr:colOff>253253</xdr:colOff>
      <xdr:row>33</xdr:row>
      <xdr:rowOff>221568</xdr:rowOff>
    </xdr:from>
    <xdr:to>
      <xdr:col>12</xdr:col>
      <xdr:colOff>257735</xdr:colOff>
      <xdr:row>34</xdr:row>
      <xdr:rowOff>172968</xdr:rowOff>
    </xdr:to>
    <xdr:cxnSp macro="">
      <xdr:nvCxnSpPr>
        <xdr:cNvPr id="10" name="直線コネクタ 9">
          <a:extLst>
            <a:ext uri="{FF2B5EF4-FFF2-40B4-BE49-F238E27FC236}">
              <a16:creationId xmlns:a16="http://schemas.microsoft.com/office/drawing/2014/main" id="{00000000-0008-0000-0300-00000A000000}"/>
            </a:ext>
          </a:extLst>
        </xdr:cNvPr>
        <xdr:cNvCxnSpPr/>
      </xdr:nvCxnSpPr>
      <xdr:spPr>
        <a:xfrm flipH="1">
          <a:off x="5930153" y="7955868"/>
          <a:ext cx="4482" cy="180000"/>
        </a:xfrm>
        <a:prstGeom prst="line">
          <a:avLst/>
        </a:prstGeom>
        <a:ln w="38100">
          <a:solidFill>
            <a:srgbClr val="00206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338418</xdr:colOff>
      <xdr:row>33</xdr:row>
      <xdr:rowOff>221568</xdr:rowOff>
    </xdr:from>
    <xdr:to>
      <xdr:col>20</xdr:col>
      <xdr:colOff>342900</xdr:colOff>
      <xdr:row>34</xdr:row>
      <xdr:rowOff>172968</xdr:rowOff>
    </xdr:to>
    <xdr:cxnSp macro="">
      <xdr:nvCxnSpPr>
        <xdr:cNvPr id="11" name="直線コネクタ 10">
          <a:extLst>
            <a:ext uri="{FF2B5EF4-FFF2-40B4-BE49-F238E27FC236}">
              <a16:creationId xmlns:a16="http://schemas.microsoft.com/office/drawing/2014/main" id="{00000000-0008-0000-0300-00000B000000}"/>
            </a:ext>
          </a:extLst>
        </xdr:cNvPr>
        <xdr:cNvCxnSpPr/>
      </xdr:nvCxnSpPr>
      <xdr:spPr>
        <a:xfrm flipH="1">
          <a:off x="9291918" y="7955868"/>
          <a:ext cx="4482" cy="180000"/>
        </a:xfrm>
        <a:prstGeom prst="line">
          <a:avLst/>
        </a:prstGeom>
        <a:ln w="38100">
          <a:solidFill>
            <a:srgbClr val="00206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104775</xdr:colOff>
      <xdr:row>0</xdr:row>
      <xdr:rowOff>66675</xdr:rowOff>
    </xdr:from>
    <xdr:to>
      <xdr:col>1</xdr:col>
      <xdr:colOff>2133600</xdr:colOff>
      <xdr:row>1</xdr:row>
      <xdr:rowOff>386475</xdr:rowOff>
    </xdr:to>
    <xdr:sp macro="" textlink="">
      <xdr:nvSpPr>
        <xdr:cNvPr id="2" name="額縁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104775" y="66675"/>
          <a:ext cx="3952875" cy="396000"/>
        </a:xfrm>
        <a:prstGeom prst="bevel">
          <a:avLst/>
        </a:prstGeom>
      </xdr:spPr>
      <xdr:style>
        <a:lnRef idx="0">
          <a:schemeClr val="accent6"/>
        </a:lnRef>
        <a:fillRef idx="3">
          <a:schemeClr val="accent6"/>
        </a:fillRef>
        <a:effectRef idx="3">
          <a:schemeClr val="accent6"/>
        </a:effectRef>
        <a:fontRef idx="minor">
          <a:schemeClr val="lt1"/>
        </a:fontRef>
      </xdr:style>
      <xdr:txBody>
        <a:bodyPr vertOverflow="clip" horzOverflow="clip" rtlCol="0" anchor="ctr"/>
        <a:lstStyle/>
        <a:p>
          <a:pPr algn="ctr"/>
          <a:r>
            <a:rPr kumimoji="1" lang="ja-JP" altLang="en-US" sz="1000" b="1">
              <a:latin typeface="Meiryo UI" panose="020B0604030504040204" pitchFamily="50" charset="-128"/>
              <a:ea typeface="Meiryo UI" panose="020B0604030504040204" pitchFamily="50" charset="-128"/>
            </a:rPr>
            <a:t>このボタンを押すと</a:t>
          </a:r>
          <a:r>
            <a:rPr kumimoji="1" lang="en-US" altLang="ja-JP" sz="1200" b="1">
              <a:latin typeface="Meiryo UI" panose="020B0604030504040204" pitchFamily="50" charset="-128"/>
              <a:ea typeface="Meiryo UI" panose="020B0604030504040204" pitchFamily="50" charset="-128"/>
            </a:rPr>
            <a:t>【</a:t>
          </a:r>
          <a:r>
            <a:rPr kumimoji="1" lang="ja-JP" altLang="en-US" sz="1200" b="1">
              <a:latin typeface="Meiryo UI" panose="020B0604030504040204" pitchFamily="50" charset="-128"/>
              <a:ea typeface="Meiryo UI" panose="020B0604030504040204" pitchFamily="50" charset="-128"/>
            </a:rPr>
            <a:t>業種入力画面</a:t>
          </a:r>
          <a:r>
            <a:rPr kumimoji="1" lang="en-US" altLang="ja-JP" sz="1200" b="1">
              <a:latin typeface="Meiryo UI" panose="020B0604030504040204" pitchFamily="50" charset="-128"/>
              <a:ea typeface="Meiryo UI" panose="020B0604030504040204" pitchFamily="50" charset="-128"/>
            </a:rPr>
            <a:t>]</a:t>
          </a:r>
          <a:r>
            <a:rPr kumimoji="1" lang="ja-JP" altLang="en-US" sz="1000" b="1">
              <a:latin typeface="Meiryo UI" panose="020B0604030504040204" pitchFamily="50" charset="-128"/>
              <a:ea typeface="Meiryo UI" panose="020B0604030504040204" pitchFamily="50" charset="-128"/>
            </a:rPr>
            <a:t>に戻ります</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06&#26696;&#20214;&#20849;&#26377;&#12501;&#12457;&#12523;&#12480;\2026&#65374;2026999\2026462&#32076;&#28168;&#29987;&#26989;&#30465;\04%20&#20181;&#25499;\03_&#12487;&#12540;&#12479;&#20998;&#26512;\00_&#12484;&#12540;&#12523;&#25913;&#23450;\&#12304;&#29694;&#34892;&#29256;&#12305;tool_miyatan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診断結果】財務分析シート (2)"/>
      <sheetName val="財務（財務の傾向）"/>
      <sheetName val="非財務（商流・業務フロー）"/>
      <sheetName val="非財務（4つの視点）"/>
      <sheetName val="【診断結果】財務分析シート"/>
      <sheetName val="入力シート"/>
      <sheetName val="非財務ヒアリングシート①"/>
      <sheetName val="非財務ヒアリングシート②"/>
      <sheetName val="table_売上増加率"/>
      <sheetName val="table_営業利益率"/>
      <sheetName val="table_労働生産性"/>
      <sheetName val="table_EBITDA"/>
      <sheetName val="table_営業運転資本回転期間"/>
      <sheetName val="table_自己資本比率"/>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2060"/>
  </sheetPr>
  <dimension ref="A1:AA46"/>
  <sheetViews>
    <sheetView showGridLines="0" showRowColHeaders="0" tabSelected="1" view="pageBreakPreview" zoomScaleNormal="100" zoomScaleSheetLayoutView="100" workbookViewId="0">
      <selection activeCell="AC13" sqref="AC13"/>
    </sheetView>
  </sheetViews>
  <sheetFormatPr defaultColWidth="8.875" defaultRowHeight="12" customHeight="1" x14ac:dyDescent="0.15"/>
  <cols>
    <col min="1" max="1" width="2.625" style="7" customWidth="1"/>
    <col min="2" max="2" width="15.625" style="7" customWidth="1"/>
    <col min="3" max="3" width="6.125" style="7" customWidth="1"/>
    <col min="4" max="4" width="3" style="7" customWidth="1"/>
    <col min="5" max="5" width="3.125" style="7" customWidth="1"/>
    <col min="6" max="6" width="9.125" style="7" customWidth="1"/>
    <col min="7" max="7" width="5.625" style="7" customWidth="1"/>
    <col min="8" max="8" width="6.625" style="7" customWidth="1"/>
    <col min="9" max="9" width="5.625" style="7" customWidth="1"/>
    <col min="10" max="10" width="6.625" style="7" customWidth="1"/>
    <col min="11" max="11" width="3.625" style="7" customWidth="1"/>
    <col min="12" max="12" width="2.125" style="7" customWidth="1"/>
    <col min="13" max="13" width="7.125" style="7" customWidth="1"/>
    <col min="14" max="17" width="6.125" style="7" customWidth="1"/>
    <col min="18" max="18" width="1.75" style="7" customWidth="1"/>
    <col min="19" max="19" width="8.375" style="7" customWidth="1"/>
    <col min="20" max="20" width="8.125" style="7" customWidth="1"/>
    <col min="21" max="21" width="14.5" style="7" customWidth="1"/>
    <col min="22" max="22" width="1.625" style="7" customWidth="1"/>
    <col min="23" max="23" width="2.75" style="7" customWidth="1"/>
    <col min="24" max="24" width="2" style="7" customWidth="1"/>
    <col min="25" max="26" width="1.625" style="7" customWidth="1"/>
    <col min="27" max="16384" width="8.875" style="7"/>
  </cols>
  <sheetData>
    <row r="1" spans="1:26" ht="30" customHeight="1" x14ac:dyDescent="0.15"/>
    <row r="2" spans="1:26" ht="33" customHeight="1" x14ac:dyDescent="0.15"/>
    <row r="3" spans="1:26" ht="10.5" customHeight="1" x14ac:dyDescent="0.15">
      <c r="N3" s="245"/>
      <c r="O3" s="245"/>
      <c r="P3" s="245"/>
      <c r="Q3" s="245"/>
    </row>
    <row r="4" spans="1:26" s="14" customFormat="1" ht="14.25" x14ac:dyDescent="0.15">
      <c r="A4" s="7"/>
      <c r="B4" s="10" t="s">
        <v>10</v>
      </c>
      <c r="C4" s="10"/>
      <c r="D4" s="10"/>
      <c r="E4" s="10"/>
      <c r="F4" s="10"/>
      <c r="G4" s="10"/>
      <c r="H4" s="10"/>
      <c r="I4" s="10"/>
      <c r="J4" s="10"/>
      <c r="L4" s="15"/>
      <c r="M4" s="7"/>
      <c r="N4" s="7"/>
      <c r="O4" s="7"/>
      <c r="P4" s="7"/>
      <c r="Q4" s="7"/>
      <c r="R4" s="7"/>
      <c r="S4" s="7"/>
      <c r="T4" s="7"/>
      <c r="U4" s="7"/>
      <c r="V4" s="7"/>
      <c r="W4" s="7"/>
      <c r="Y4" s="7"/>
      <c r="Z4" s="7"/>
    </row>
    <row r="5" spans="1:26" s="14" customFormat="1" ht="25.5" customHeight="1" x14ac:dyDescent="0.15">
      <c r="A5" s="7"/>
      <c r="B5" s="289" t="s">
        <v>11</v>
      </c>
      <c r="C5" s="290"/>
      <c r="D5" s="291"/>
      <c r="E5" s="280" t="str">
        <f>【入力】財務分析!D5</f>
        <v>株式会社○○</v>
      </c>
      <c r="F5" s="281"/>
      <c r="G5" s="281"/>
      <c r="H5" s="281"/>
      <c r="I5" s="281"/>
      <c r="J5" s="282"/>
      <c r="L5" s="68"/>
      <c r="M5" s="7"/>
      <c r="N5" s="7"/>
      <c r="O5" s="7"/>
      <c r="P5" s="7"/>
      <c r="Q5" s="7"/>
      <c r="R5" s="7"/>
      <c r="S5" s="7"/>
      <c r="T5" s="7"/>
      <c r="U5" s="7"/>
      <c r="V5" s="7"/>
      <c r="W5" s="7"/>
      <c r="Y5" s="7"/>
      <c r="Z5" s="7"/>
    </row>
    <row r="6" spans="1:26" s="14" customFormat="1" ht="8.25" customHeight="1" x14ac:dyDescent="0.15">
      <c r="A6" s="7"/>
      <c r="B6" s="91"/>
      <c r="C6" s="91"/>
      <c r="D6" s="91"/>
      <c r="E6" s="91"/>
      <c r="F6" s="91"/>
      <c r="G6" s="91"/>
      <c r="H6" s="91"/>
      <c r="I6" s="91"/>
      <c r="J6" s="91"/>
      <c r="L6" s="68"/>
      <c r="M6" s="7"/>
      <c r="N6" s="7"/>
      <c r="O6" s="7"/>
      <c r="P6" s="7"/>
      <c r="Q6" s="7"/>
      <c r="R6" s="7"/>
      <c r="S6" s="7"/>
      <c r="T6" s="7"/>
      <c r="U6" s="7"/>
      <c r="V6" s="7"/>
      <c r="W6" s="7"/>
      <c r="Y6" s="7"/>
      <c r="Z6" s="7"/>
    </row>
    <row r="7" spans="1:26" s="14" customFormat="1" ht="14.25" customHeight="1" x14ac:dyDescent="0.15">
      <c r="A7" s="7"/>
      <c r="B7" s="271" t="s">
        <v>12</v>
      </c>
      <c r="C7" s="272"/>
      <c r="D7" s="273"/>
      <c r="E7" s="283" t="str">
        <f>【入力】財務分析!D6</f>
        <v>東京都○○</v>
      </c>
      <c r="F7" s="284"/>
      <c r="G7" s="284"/>
      <c r="H7" s="284"/>
      <c r="I7" s="284"/>
      <c r="J7" s="285"/>
      <c r="L7" s="68"/>
      <c r="M7" s="7"/>
      <c r="N7" s="7"/>
      <c r="O7" s="7"/>
      <c r="P7" s="7"/>
      <c r="Q7" s="7"/>
      <c r="R7" s="7"/>
      <c r="S7" s="7"/>
      <c r="T7" s="7"/>
      <c r="U7" s="7"/>
      <c r="V7" s="7"/>
      <c r="W7" s="7"/>
      <c r="Y7" s="7"/>
      <c r="Z7" s="7"/>
    </row>
    <row r="8" spans="1:26" s="14" customFormat="1" ht="14.25" customHeight="1" x14ac:dyDescent="0.15">
      <c r="A8" s="7"/>
      <c r="B8" s="271" t="s">
        <v>13</v>
      </c>
      <c r="C8" s="272"/>
      <c r="D8" s="273"/>
      <c r="E8" s="283" t="str">
        <f>【入力】財務分析!D7</f>
        <v>○○　○○</v>
      </c>
      <c r="F8" s="284"/>
      <c r="G8" s="284"/>
      <c r="H8" s="284"/>
      <c r="I8" s="284"/>
      <c r="J8" s="285"/>
      <c r="L8" s="68"/>
      <c r="M8" s="7"/>
      <c r="N8" s="7"/>
      <c r="O8" s="7"/>
      <c r="P8" s="7"/>
      <c r="Q8" s="7"/>
      <c r="R8" s="7"/>
      <c r="S8" s="7"/>
      <c r="T8" s="7"/>
      <c r="U8" s="7"/>
      <c r="V8" s="7"/>
      <c r="W8" s="7"/>
      <c r="Y8" s="7"/>
      <c r="Z8" s="7"/>
    </row>
    <row r="9" spans="1:26" ht="12" customHeight="1" x14ac:dyDescent="0.15">
      <c r="B9" s="271" t="s">
        <v>207</v>
      </c>
      <c r="C9" s="272"/>
      <c r="D9" s="273"/>
      <c r="E9" s="283" t="str">
        <f>【入力】財務分析!D9</f>
        <v>13_観光業</v>
      </c>
      <c r="F9" s="284"/>
      <c r="G9" s="284"/>
      <c r="H9" s="284"/>
      <c r="I9" s="284"/>
      <c r="J9" s="285"/>
      <c r="L9" s="68"/>
    </row>
    <row r="10" spans="1:26" ht="12" customHeight="1" x14ac:dyDescent="0.15">
      <c r="B10" s="271" t="s">
        <v>208</v>
      </c>
      <c r="C10" s="272"/>
      <c r="D10" s="273"/>
      <c r="E10" s="283" t="str">
        <f>【入力】財務分析!D10</f>
        <v>1301_観光業</v>
      </c>
      <c r="F10" s="284"/>
      <c r="G10" s="284"/>
      <c r="H10" s="284"/>
      <c r="I10" s="284"/>
      <c r="J10" s="285"/>
      <c r="L10" s="68"/>
    </row>
    <row r="11" spans="1:26" ht="12" customHeight="1" x14ac:dyDescent="0.15">
      <c r="B11" s="271" t="s">
        <v>126</v>
      </c>
      <c r="C11" s="272"/>
      <c r="D11" s="273"/>
      <c r="E11" s="283" t="str">
        <f>【入力】財務分析!D19</f>
        <v>中規模事業者</v>
      </c>
      <c r="F11" s="284"/>
      <c r="G11" s="284"/>
      <c r="H11" s="284"/>
      <c r="I11" s="284"/>
      <c r="J11" s="285"/>
      <c r="L11" s="68"/>
    </row>
    <row r="12" spans="1:26" ht="7.5" customHeight="1" x14ac:dyDescent="0.15">
      <c r="B12" s="92"/>
      <c r="C12" s="92"/>
      <c r="D12" s="92"/>
      <c r="E12" s="92"/>
      <c r="F12" s="92"/>
      <c r="G12" s="92"/>
      <c r="H12" s="92"/>
      <c r="I12" s="92"/>
      <c r="J12" s="92"/>
    </row>
    <row r="13" spans="1:26" ht="12" customHeight="1" x14ac:dyDescent="0.15">
      <c r="B13" s="271" t="s">
        <v>21</v>
      </c>
      <c r="C13" s="272"/>
      <c r="D13" s="273"/>
      <c r="E13" s="248">
        <f>【入力】財務分析!$D$26</f>
        <v>5130250</v>
      </c>
      <c r="F13" s="249"/>
      <c r="G13" s="249"/>
      <c r="H13" s="249"/>
      <c r="I13" s="249"/>
      <c r="J13" s="250"/>
      <c r="L13" s="69"/>
    </row>
    <row r="14" spans="1:26" ht="12" customHeight="1" x14ac:dyDescent="0.15">
      <c r="B14" s="271" t="s">
        <v>4</v>
      </c>
      <c r="C14" s="272"/>
      <c r="D14" s="273"/>
      <c r="E14" s="248">
        <f>【入力】財務分析!$D$28</f>
        <v>15000</v>
      </c>
      <c r="F14" s="249"/>
      <c r="G14" s="249"/>
      <c r="H14" s="249"/>
      <c r="I14" s="249"/>
      <c r="J14" s="250"/>
      <c r="L14" s="69"/>
    </row>
    <row r="15" spans="1:26" ht="12" customHeight="1" x14ac:dyDescent="0.15">
      <c r="B15" s="271" t="s">
        <v>22</v>
      </c>
      <c r="C15" s="272"/>
      <c r="D15" s="273"/>
      <c r="E15" s="286">
        <f>【入力】財務分析!D12</f>
        <v>30</v>
      </c>
      <c r="F15" s="287"/>
      <c r="G15" s="287"/>
      <c r="H15" s="287"/>
      <c r="I15" s="287"/>
      <c r="J15" s="288"/>
      <c r="L15" s="70"/>
    </row>
    <row r="16" spans="1:26" ht="9" customHeight="1" x14ac:dyDescent="0.15"/>
    <row r="17" spans="2:27" ht="8.25" customHeight="1" x14ac:dyDescent="0.15">
      <c r="B17" s="15"/>
      <c r="C17" s="15"/>
      <c r="D17" s="15"/>
      <c r="E17" s="15"/>
      <c r="F17" s="15"/>
      <c r="G17" s="15"/>
      <c r="H17" s="15"/>
      <c r="I17" s="15"/>
      <c r="J17" s="15"/>
      <c r="K17" s="15"/>
      <c r="L17" s="15"/>
    </row>
    <row r="18" spans="2:27" ht="12" customHeight="1" x14ac:dyDescent="0.15">
      <c r="B18" s="10" t="s">
        <v>48</v>
      </c>
      <c r="C18" s="10"/>
      <c r="D18" s="10"/>
      <c r="E18" s="10"/>
      <c r="F18" s="93"/>
      <c r="G18" s="93"/>
      <c r="H18" s="93"/>
      <c r="I18" s="93"/>
      <c r="J18" s="93"/>
      <c r="K18" s="15"/>
      <c r="L18" s="15"/>
    </row>
    <row r="19" spans="2:27" ht="12" customHeight="1" x14ac:dyDescent="0.15">
      <c r="B19" s="274" t="s">
        <v>8</v>
      </c>
      <c r="C19" s="275"/>
      <c r="D19" s="276"/>
      <c r="E19" s="251">
        <f>【入力】財務分析!D25</f>
        <v>44651</v>
      </c>
      <c r="F19" s="252"/>
      <c r="G19" s="252"/>
      <c r="H19" s="252"/>
      <c r="I19" s="252"/>
      <c r="J19" s="253"/>
      <c r="K19" s="15"/>
      <c r="L19" s="15"/>
    </row>
    <row r="20" spans="2:27" ht="13.35" customHeight="1" x14ac:dyDescent="0.15">
      <c r="B20" s="277"/>
      <c r="C20" s="278"/>
      <c r="D20" s="279"/>
      <c r="E20" s="254" t="s">
        <v>9</v>
      </c>
      <c r="F20" s="255"/>
      <c r="G20" s="241" t="s">
        <v>20</v>
      </c>
      <c r="H20" s="242"/>
      <c r="I20" s="241" t="s">
        <v>127</v>
      </c>
      <c r="J20" s="242"/>
      <c r="K20" s="15"/>
      <c r="L20" s="15"/>
    </row>
    <row r="21" spans="2:27" ht="13.35" customHeight="1" x14ac:dyDescent="0.15">
      <c r="B21" s="224" t="s">
        <v>39</v>
      </c>
      <c r="C21" s="225"/>
      <c r="D21" s="226"/>
      <c r="E21" s="201">
        <f>【入力】財務分析!L6</f>
        <v>7.8495284388290676E-2</v>
      </c>
      <c r="F21" s="202"/>
      <c r="G21" s="205">
        <f>【入力】財務分析!M6</f>
        <v>4</v>
      </c>
      <c r="H21" s="206"/>
      <c r="I21" s="201">
        <f>IFERROR(INDEX(【参照】売上増加率基準値!$E:$E,MATCH($E$10&amp;$E$11,INDEX(【参照】売上増加率基準値!$C:$C&amp;【参照】売上増加率基準値!$D:$D,),0)),"-")</f>
        <v>-4.2334425081167297E-2</v>
      </c>
      <c r="J21" s="202"/>
      <c r="K21" s="15"/>
      <c r="L21" s="15"/>
    </row>
    <row r="22" spans="2:27" ht="13.35" customHeight="1" x14ac:dyDescent="0.15">
      <c r="B22" s="224" t="s">
        <v>1</v>
      </c>
      <c r="C22" s="225"/>
      <c r="D22" s="226"/>
      <c r="E22" s="201">
        <f>【入力】財務分析!L7</f>
        <v>2.9238341211441938E-3</v>
      </c>
      <c r="F22" s="202"/>
      <c r="G22" s="205">
        <f>【入力】財務分析!M7</f>
        <v>3</v>
      </c>
      <c r="H22" s="206"/>
      <c r="I22" s="201">
        <f>IFERROR(INDEX(【参照】営業利益率基準値!$E:$E,MATCH($E$10&amp;$E$11,INDEX(【参照】営業利益率基準値!$C:$C&amp;【参照】営業利益率基準値!$D:$D,),0)),"-")</f>
        <v>-3.6209434187215998E-5</v>
      </c>
      <c r="J22" s="202"/>
      <c r="K22" s="15"/>
      <c r="L22" s="15"/>
    </row>
    <row r="23" spans="2:27" ht="13.35" customHeight="1" x14ac:dyDescent="0.15">
      <c r="B23" s="224" t="s">
        <v>2</v>
      </c>
      <c r="C23" s="225"/>
      <c r="D23" s="226"/>
      <c r="E23" s="246">
        <f>【入力】財務分析!L8</f>
        <v>500</v>
      </c>
      <c r="F23" s="247"/>
      <c r="G23" s="205">
        <f>【入力】財務分析!M8</f>
        <v>4</v>
      </c>
      <c r="H23" s="206"/>
      <c r="I23" s="246">
        <f>IFERROR(INDEX(【参照】労働生産性基準値!$E:$E,MATCH($E$10&amp;$E$11,INDEX(【参照】労働生産性基準値!$C:$C&amp;【参照】労働生産性基準値!$D:$D,),0)),"-")</f>
        <v>-378.96755464480901</v>
      </c>
      <c r="J23" s="247"/>
      <c r="K23" s="15"/>
      <c r="L23" s="15"/>
    </row>
    <row r="24" spans="2:27" ht="13.35" customHeight="1" x14ac:dyDescent="0.15">
      <c r="B24" s="224" t="s">
        <v>3</v>
      </c>
      <c r="C24" s="225"/>
      <c r="D24" s="226"/>
      <c r="E24" s="203">
        <f>【入力】財務分析!L9</f>
        <v>-6.6666666666666666E-2</v>
      </c>
      <c r="F24" s="204"/>
      <c r="G24" s="205">
        <f>【入力】財務分析!M9</f>
        <v>5</v>
      </c>
      <c r="H24" s="206"/>
      <c r="I24" s="203">
        <f>IFERROR(INDEX(【参照】EBITDA基準値!$E:$E,MATCH($E$10&amp;$E$11,INDEX(【参照】EBITDA基準値!$C:$C&amp;【参照】EBITDA基準値!$D:$D,),0)),"-")</f>
        <v>13.693209134615399</v>
      </c>
      <c r="J24" s="204"/>
      <c r="K24" s="15"/>
      <c r="L24" s="15"/>
    </row>
    <row r="25" spans="2:27" ht="13.35" customHeight="1" x14ac:dyDescent="0.15">
      <c r="B25" s="224" t="s">
        <v>47</v>
      </c>
      <c r="C25" s="225"/>
      <c r="D25" s="226"/>
      <c r="E25" s="199">
        <f>【入力】財務分析!L10</f>
        <v>0.77192729399152094</v>
      </c>
      <c r="F25" s="200"/>
      <c r="G25" s="205">
        <f>【入力】財務分析!M10</f>
        <v>3</v>
      </c>
      <c r="H25" s="206"/>
      <c r="I25" s="199">
        <f>IFERROR(INDEX(【参照】営業運転資本回転期間基準値!$E:$E,MATCH($E$10&amp;$E$11,INDEX(【参照】営業運転資本回転期間基準値!$C:$C&amp;【参照】営業運転資本回転期間基準値!$D:$D,),0)),"-")</f>
        <v>0.48537562461157802</v>
      </c>
      <c r="J25" s="200"/>
      <c r="K25" s="15"/>
      <c r="L25" s="15"/>
    </row>
    <row r="26" spans="2:27" ht="13.35" customHeight="1" x14ac:dyDescent="0.15">
      <c r="B26" s="224" t="s">
        <v>46</v>
      </c>
      <c r="C26" s="225"/>
      <c r="D26" s="226"/>
      <c r="E26" s="201">
        <f>【入力】財務分析!L11</f>
        <v>0.35363399685415198</v>
      </c>
      <c r="F26" s="202"/>
      <c r="G26" s="205">
        <f>【入力】財務分析!M11</f>
        <v>4</v>
      </c>
      <c r="H26" s="206"/>
      <c r="I26" s="201">
        <f>IFERROR(INDEX(【参照】自己資本比率基準値!$E:$E,MATCH($E$10&amp;$E$11,INDEX(【参照】自己資本比率基準値!$C:$C&amp;【参照】自己資本比率基準値!$D:$D,),0)),"-")</f>
        <v>0.152573305430589</v>
      </c>
      <c r="J26" s="202"/>
      <c r="K26" s="15"/>
      <c r="L26" s="15"/>
    </row>
    <row r="27" spans="2:27" ht="3.75" customHeight="1" thickBot="1" x14ac:dyDescent="0.2">
      <c r="B27" s="15"/>
      <c r="C27" s="15"/>
      <c r="D27" s="15"/>
      <c r="E27" s="15"/>
      <c r="F27" s="15"/>
      <c r="G27" s="15"/>
      <c r="H27" s="15"/>
      <c r="I27" s="15"/>
      <c r="J27" s="15"/>
      <c r="K27" s="15"/>
      <c r="L27" s="15"/>
    </row>
    <row r="28" spans="2:27" ht="24.75" customHeight="1" thickTop="1" thickBot="1" x14ac:dyDescent="0.2">
      <c r="B28" s="15"/>
      <c r="C28" s="15"/>
      <c r="D28" s="15"/>
      <c r="E28" s="243" t="s">
        <v>112</v>
      </c>
      <c r="F28" s="244"/>
      <c r="G28" s="244"/>
      <c r="H28" s="94">
        <f>SUM(G21:H26)</f>
        <v>23</v>
      </c>
      <c r="I28" s="243" t="str">
        <f>IF(H28&gt;=24,"A",IF(H28&gt;=18,"B",IF(H28&gt;=12,"C","D")))</f>
        <v>B</v>
      </c>
      <c r="J28" s="244"/>
      <c r="K28" s="15"/>
      <c r="L28" s="15"/>
      <c r="AA28" s="71"/>
    </row>
    <row r="29" spans="2:27" ht="5.25" customHeight="1" thickTop="1" x14ac:dyDescent="0.15">
      <c r="B29" s="15"/>
      <c r="C29" s="15"/>
      <c r="D29" s="15"/>
      <c r="E29" s="15"/>
      <c r="F29" s="15"/>
      <c r="G29" s="15"/>
      <c r="H29" s="15"/>
      <c r="I29" s="15"/>
      <c r="J29" s="15"/>
      <c r="K29" s="15"/>
      <c r="L29" s="15"/>
    </row>
    <row r="30" spans="2:27" ht="1.5" customHeight="1" x14ac:dyDescent="0.15">
      <c r="Y30" s="72"/>
    </row>
    <row r="31" spans="2:27" ht="12" customHeight="1" x14ac:dyDescent="0.15">
      <c r="B31" s="97" t="s">
        <v>49</v>
      </c>
      <c r="C31" s="97"/>
      <c r="D31" s="97"/>
      <c r="E31" s="98"/>
      <c r="F31" s="98"/>
      <c r="G31" s="98"/>
      <c r="H31" s="98"/>
      <c r="I31" s="98"/>
      <c r="J31" s="98"/>
      <c r="K31" s="99"/>
      <c r="L31" s="99"/>
      <c r="M31" s="99"/>
      <c r="N31" s="99"/>
      <c r="O31" s="98"/>
      <c r="P31" s="98"/>
      <c r="Q31" s="98"/>
      <c r="Y31" s="72"/>
      <c r="AA31" s="73"/>
    </row>
    <row r="32" spans="2:27" ht="12.75" customHeight="1" x14ac:dyDescent="0.15">
      <c r="B32" s="227" t="s">
        <v>8</v>
      </c>
      <c r="C32" s="228"/>
      <c r="D32" s="229"/>
      <c r="E32" s="266">
        <f>【入力】財務分析!E25</f>
        <v>44286</v>
      </c>
      <c r="F32" s="267"/>
      <c r="G32" s="267"/>
      <c r="H32" s="267"/>
      <c r="I32" s="267"/>
      <c r="J32" s="268"/>
      <c r="K32" s="266">
        <f>【入力】財務分析!F25</f>
        <v>43921</v>
      </c>
      <c r="L32" s="267"/>
      <c r="M32" s="267"/>
      <c r="N32" s="267"/>
      <c r="O32" s="267"/>
      <c r="P32" s="267"/>
      <c r="Q32" s="268"/>
      <c r="R32" s="74"/>
      <c r="S32" s="257" t="s">
        <v>1955</v>
      </c>
      <c r="T32" s="258"/>
      <c r="U32" s="258"/>
      <c r="V32" s="259"/>
      <c r="W32" s="75"/>
      <c r="Y32" s="72"/>
      <c r="AA32" s="73"/>
    </row>
    <row r="33" spans="1:27" ht="16.5" customHeight="1" x14ac:dyDescent="0.15">
      <c r="B33" s="230"/>
      <c r="C33" s="231"/>
      <c r="D33" s="232"/>
      <c r="E33" s="269" t="s">
        <v>9</v>
      </c>
      <c r="F33" s="270"/>
      <c r="G33" s="238" t="s">
        <v>20</v>
      </c>
      <c r="H33" s="239"/>
      <c r="I33" s="241" t="s">
        <v>127</v>
      </c>
      <c r="J33" s="242"/>
      <c r="K33" s="238" t="s">
        <v>9</v>
      </c>
      <c r="L33" s="240"/>
      <c r="M33" s="239"/>
      <c r="N33" s="238" t="s">
        <v>20</v>
      </c>
      <c r="O33" s="239"/>
      <c r="P33" s="241" t="s">
        <v>127</v>
      </c>
      <c r="Q33" s="242"/>
      <c r="R33" s="76"/>
      <c r="S33" s="260"/>
      <c r="T33" s="261"/>
      <c r="U33" s="261"/>
      <c r="V33" s="262"/>
      <c r="W33" s="77"/>
      <c r="Y33" s="72"/>
      <c r="AA33" s="78"/>
    </row>
    <row r="34" spans="1:27" ht="12" customHeight="1" x14ac:dyDescent="0.15">
      <c r="B34" s="217" t="s">
        <v>39</v>
      </c>
      <c r="C34" s="218"/>
      <c r="D34" s="219"/>
      <c r="E34" s="207">
        <f>【入力】財務分析!N6</f>
        <v>-2.3536004713112901E-2</v>
      </c>
      <c r="F34" s="208"/>
      <c r="G34" s="215">
        <f>【入力】財務分析!O6</f>
        <v>3</v>
      </c>
      <c r="H34" s="216"/>
      <c r="I34" s="207">
        <f>IFERROR(INDEX(【参照】売上増加率基準値!$E:$E,MATCH($E$10&amp;$E$11,INDEX(【参照】売上増加率基準値!$C:$C&amp;【参照】売上増加率基準値!$D:$D,),0)),"-")</f>
        <v>-4.2334425081167297E-2</v>
      </c>
      <c r="J34" s="208"/>
      <c r="K34" s="207">
        <f>【入力】財務分析!P6</f>
        <v>-1.228421472224217E-2</v>
      </c>
      <c r="L34" s="210"/>
      <c r="M34" s="208"/>
      <c r="N34" s="221">
        <f>【入力】財務分析!Q6</f>
        <v>3</v>
      </c>
      <c r="O34" s="222"/>
      <c r="P34" s="207">
        <f>IFERROR(INDEX(【参照】売上増加率基準値!$E:$E,MATCH($E$10&amp;$E$11,INDEX(【参照】売上増加率基準値!$C:$C&amp;【参照】売上増加率基準値!$D:$D,),0)),"-")</f>
        <v>-4.2334425081167297E-2</v>
      </c>
      <c r="Q34" s="208"/>
      <c r="R34" s="79"/>
      <c r="S34" s="260"/>
      <c r="T34" s="261"/>
      <c r="U34" s="261"/>
      <c r="V34" s="262"/>
      <c r="W34" s="80"/>
      <c r="Y34" s="72"/>
      <c r="AA34" s="81"/>
    </row>
    <row r="35" spans="1:27" ht="12" customHeight="1" x14ac:dyDescent="0.15">
      <c r="B35" s="217" t="s">
        <v>1</v>
      </c>
      <c r="C35" s="218"/>
      <c r="D35" s="219"/>
      <c r="E35" s="207">
        <f>【入力】財務分析!N7</f>
        <v>-3.2206125933099974E-3</v>
      </c>
      <c r="F35" s="208"/>
      <c r="G35" s="215">
        <f>【入力】財務分析!O7</f>
        <v>3</v>
      </c>
      <c r="H35" s="216"/>
      <c r="I35" s="207">
        <f>IFERROR(INDEX(【参照】営業利益率基準値!$E:$E,MATCH($E$10&amp;$E$11,INDEX(【参照】営業利益率基準値!$C:$C&amp;【参照】営業利益率基準値!$D:$D,),0)),"-")</f>
        <v>-3.6209434187215998E-5</v>
      </c>
      <c r="J35" s="208"/>
      <c r="K35" s="207">
        <f>【入力】財務分析!P7</f>
        <v>0</v>
      </c>
      <c r="L35" s="210"/>
      <c r="M35" s="208"/>
      <c r="N35" s="221">
        <f>【入力】財務分析!Q7</f>
        <v>3</v>
      </c>
      <c r="O35" s="222"/>
      <c r="P35" s="207">
        <f>IFERROR(INDEX(【参照】営業利益率基準値!$E:$E,MATCH($E$10&amp;$E$11,INDEX(【参照】営業利益率基準値!$C:$C&amp;【参照】営業利益率基準値!$D:$D,),0)),"-")</f>
        <v>-3.6209434187215998E-5</v>
      </c>
      <c r="Q35" s="208"/>
      <c r="R35" s="79"/>
      <c r="S35" s="260"/>
      <c r="T35" s="261"/>
      <c r="U35" s="261"/>
      <c r="V35" s="262"/>
      <c r="W35" s="80"/>
      <c r="Y35" s="72"/>
      <c r="AA35" s="81"/>
    </row>
    <row r="36" spans="1:27" ht="12" customHeight="1" x14ac:dyDescent="0.15">
      <c r="B36" s="217" t="s">
        <v>2</v>
      </c>
      <c r="C36" s="218"/>
      <c r="D36" s="219"/>
      <c r="E36" s="233">
        <f>【入力】財務分析!N8</f>
        <v>-392.82051282051282</v>
      </c>
      <c r="F36" s="234"/>
      <c r="G36" s="215">
        <f>【入力】財務分析!O8</f>
        <v>3</v>
      </c>
      <c r="H36" s="216"/>
      <c r="I36" s="233">
        <f>IFERROR(INDEX(【参照】労働生産性基準値!$E:$E,MATCH($E$10&amp;$E$11,INDEX(【参照】労働生産性基準値!$C:$C&amp;【参照】労働生産性基準値!$D:$D,),0)),"-")</f>
        <v>-378.96755464480901</v>
      </c>
      <c r="J36" s="234"/>
      <c r="K36" s="233">
        <f>【入力】財務分析!P8</f>
        <v>0</v>
      </c>
      <c r="L36" s="235"/>
      <c r="M36" s="234"/>
      <c r="N36" s="221">
        <f>【入力】財務分析!Q8</f>
        <v>3</v>
      </c>
      <c r="O36" s="222"/>
      <c r="P36" s="233">
        <f>IFERROR(INDEX(【参照】労働生産性基準値!$E:$E,MATCH($E$10&amp;$E$11,INDEX(【参照】労働生産性基準値!$C:$C&amp;【参照】労働生産性基準値!$D:$D,),0)),"-")</f>
        <v>-378.96755464480901</v>
      </c>
      <c r="Q36" s="234"/>
      <c r="R36" s="82"/>
      <c r="S36" s="260"/>
      <c r="T36" s="261"/>
      <c r="U36" s="261"/>
      <c r="V36" s="262"/>
      <c r="W36" s="83"/>
      <c r="Y36" s="72"/>
      <c r="AA36" s="81"/>
    </row>
    <row r="37" spans="1:27" ht="12" customHeight="1" x14ac:dyDescent="0.15">
      <c r="B37" s="217" t="s">
        <v>3</v>
      </c>
      <c r="C37" s="218"/>
      <c r="D37" s="219"/>
      <c r="E37" s="203">
        <f>【入力】財務分析!N9</f>
        <v>61.198324503311262</v>
      </c>
      <c r="F37" s="204"/>
      <c r="G37" s="215">
        <f>【入力】財務分析!O9</f>
        <v>2</v>
      </c>
      <c r="H37" s="216"/>
      <c r="I37" s="203">
        <f>IFERROR(INDEX(【参照】EBITDA基準値!$E:$E,MATCH($E$10&amp;$E$11,INDEX(【参照】EBITDA基準値!$C:$C&amp;【参照】EBITDA基準値!$D:$D,),0)),"-")</f>
        <v>13.693209134615399</v>
      </c>
      <c r="J37" s="204"/>
      <c r="K37" s="203" t="str">
        <f>【入力】財務分析!P9</f>
        <v>-</v>
      </c>
      <c r="L37" s="256"/>
      <c r="M37" s="204"/>
      <c r="N37" s="221">
        <f>【入力】財務分析!Q9</f>
        <v>1</v>
      </c>
      <c r="O37" s="222"/>
      <c r="P37" s="203">
        <f>IFERROR(INDEX(【参照】EBITDA基準値!$E:$E,MATCH($E$10&amp;$E$11,INDEX(【参照】EBITDA基準値!$C:$C&amp;【参照】EBITDA基準値!$D:$D,),0)),"-")</f>
        <v>13.693209134615399</v>
      </c>
      <c r="Q37" s="204"/>
      <c r="R37" s="84"/>
      <c r="S37" s="260"/>
      <c r="T37" s="261"/>
      <c r="U37" s="261"/>
      <c r="V37" s="262"/>
      <c r="W37" s="68"/>
      <c r="Y37" s="72"/>
      <c r="AA37" s="81"/>
    </row>
    <row r="38" spans="1:27" ht="12" customHeight="1" x14ac:dyDescent="0.15">
      <c r="B38" s="217" t="s">
        <v>47</v>
      </c>
      <c r="C38" s="218"/>
      <c r="D38" s="219"/>
      <c r="E38" s="212">
        <f>【入力】財務分析!N10</f>
        <v>2.8323886833727885</v>
      </c>
      <c r="F38" s="214"/>
      <c r="G38" s="215">
        <f>【入力】財務分析!O10</f>
        <v>1</v>
      </c>
      <c r="H38" s="216"/>
      <c r="I38" s="236">
        <f>IFERROR(INDEX(【参照】営業運転資本回転期間基準値!$E:$E,MATCH($E$10&amp;$E$11,INDEX(【参照】営業運転資本回転期間基準値!$C:$C&amp;【参照】営業運転資本回転期間基準値!$D:$D,),0)),"-")</f>
        <v>0.48537562461157802</v>
      </c>
      <c r="J38" s="237"/>
      <c r="K38" s="212">
        <f>【入力】財務分析!P10</f>
        <v>1.1332164158377835</v>
      </c>
      <c r="L38" s="213"/>
      <c r="M38" s="214"/>
      <c r="N38" s="221">
        <f>【入力】財務分析!Q10</f>
        <v>2</v>
      </c>
      <c r="O38" s="222"/>
      <c r="P38" s="236">
        <f>IFERROR(INDEX(【参照】営業運転資本回転期間基準値!$E:$E,MATCH($E$10&amp;$E$11,INDEX(【参照】営業運転資本回転期間基準値!$C:$C&amp;【参照】営業運転資本回転期間基準値!$D:$D,),0)),"-")</f>
        <v>0.48537562461157802</v>
      </c>
      <c r="Q38" s="237"/>
      <c r="R38" s="85"/>
      <c r="S38" s="260"/>
      <c r="T38" s="261"/>
      <c r="U38" s="261"/>
      <c r="V38" s="262"/>
      <c r="W38" s="86"/>
      <c r="Y38" s="72"/>
      <c r="AA38" s="81"/>
    </row>
    <row r="39" spans="1:27" ht="12" customHeight="1" x14ac:dyDescent="0.15">
      <c r="B39" s="217" t="s">
        <v>46</v>
      </c>
      <c r="C39" s="218"/>
      <c r="D39" s="219"/>
      <c r="E39" s="207">
        <f>【入力】財務分析!N11</f>
        <v>2.1480049957016235E-2</v>
      </c>
      <c r="F39" s="208"/>
      <c r="G39" s="215">
        <f>【入力】財務分析!O11</f>
        <v>2</v>
      </c>
      <c r="H39" s="216"/>
      <c r="I39" s="207">
        <f>IFERROR(INDEX(【参照】自己資本比率基準値!$E:$E,MATCH($E$10&amp;$E$11,INDEX(【参照】自己資本比率基準値!$C:$C&amp;【参照】自己資本比率基準値!$D:$D,),0)),"-")</f>
        <v>0.152573305430589</v>
      </c>
      <c r="J39" s="208"/>
      <c r="K39" s="207">
        <f>【入力】財務分析!P11</f>
        <v>0.24244864676391387</v>
      </c>
      <c r="L39" s="210"/>
      <c r="M39" s="208"/>
      <c r="N39" s="221">
        <f>【入力】財務分析!Q11</f>
        <v>3</v>
      </c>
      <c r="O39" s="222"/>
      <c r="P39" s="207">
        <f>IFERROR(INDEX(【参照】自己資本比率基準値!$E:$E,MATCH($E$10&amp;$E$11,INDEX(【参照】自己資本比率基準値!$C:$C&amp;【参照】自己資本比率基準値!$D:$D,),0)),"-")</f>
        <v>0.152573305430589</v>
      </c>
      <c r="Q39" s="208"/>
      <c r="R39" s="79"/>
      <c r="S39" s="260"/>
      <c r="T39" s="261"/>
      <c r="U39" s="261"/>
      <c r="V39" s="262"/>
      <c r="W39" s="80"/>
      <c r="Y39" s="72"/>
      <c r="AA39" s="81"/>
    </row>
    <row r="40" spans="1:27" ht="3.75" customHeight="1" x14ac:dyDescent="0.15">
      <c r="B40" s="97"/>
      <c r="C40" s="97"/>
      <c r="D40" s="97"/>
      <c r="E40" s="97"/>
      <c r="F40" s="97"/>
      <c r="G40" s="97"/>
      <c r="H40" s="97"/>
      <c r="I40" s="97"/>
      <c r="J40" s="97"/>
      <c r="K40" s="97"/>
      <c r="L40" s="97"/>
      <c r="M40" s="97"/>
      <c r="N40" s="97"/>
      <c r="O40" s="97"/>
      <c r="P40" s="97"/>
      <c r="Q40" s="97"/>
      <c r="S40" s="260"/>
      <c r="T40" s="261"/>
      <c r="U40" s="261"/>
      <c r="V40" s="262"/>
    </row>
    <row r="41" spans="1:27" ht="24.75" customHeight="1" x14ac:dyDescent="0.15">
      <c r="B41" s="97"/>
      <c r="C41" s="97"/>
      <c r="D41" s="97"/>
      <c r="E41" s="220" t="s">
        <v>112</v>
      </c>
      <c r="F41" s="220"/>
      <c r="G41" s="220"/>
      <c r="H41" s="107">
        <f>SUM(G34:H39)</f>
        <v>14</v>
      </c>
      <c r="I41" s="211" t="str">
        <f>IF(H41&gt;=24,"A",IF(H41&gt;=18,"B",IF(H41&gt;=12,"C","D")))</f>
        <v>C</v>
      </c>
      <c r="J41" s="211"/>
      <c r="K41" s="220" t="s">
        <v>112</v>
      </c>
      <c r="L41" s="220"/>
      <c r="M41" s="220"/>
      <c r="N41" s="220"/>
      <c r="O41" s="100">
        <f>SUM(N34:O39)</f>
        <v>15</v>
      </c>
      <c r="P41" s="211" t="str">
        <f>IF(O41&gt;=24,"A",IF(O41&gt;=18,"B",IF(O41&gt;=12,"C","D")))</f>
        <v>C</v>
      </c>
      <c r="Q41" s="211"/>
      <c r="R41" s="86"/>
      <c r="S41" s="263"/>
      <c r="T41" s="264"/>
      <c r="U41" s="264"/>
      <c r="V41" s="265"/>
      <c r="W41" s="86"/>
    </row>
    <row r="42" spans="1:27" ht="5.25" customHeight="1" x14ac:dyDescent="0.15">
      <c r="E42" s="15"/>
      <c r="F42" s="87"/>
      <c r="G42" s="87"/>
      <c r="H42" s="88"/>
      <c r="I42" s="88"/>
      <c r="J42" s="88"/>
      <c r="K42" s="88"/>
      <c r="L42" s="88"/>
      <c r="M42" s="87"/>
      <c r="N42" s="87"/>
      <c r="S42" s="95"/>
      <c r="T42" s="95"/>
      <c r="U42" s="95"/>
      <c r="V42" s="95"/>
      <c r="Y42" s="72"/>
      <c r="AA42" s="73"/>
    </row>
    <row r="43" spans="1:27" ht="22.5" customHeight="1" x14ac:dyDescent="0.15">
      <c r="C43" s="89"/>
      <c r="D43" s="89"/>
      <c r="E43" s="223" t="s">
        <v>54</v>
      </c>
      <c r="F43" s="223"/>
      <c r="G43" s="223"/>
      <c r="H43" s="223"/>
      <c r="I43" s="223"/>
      <c r="J43" s="223"/>
      <c r="K43" s="223"/>
      <c r="L43" s="223"/>
      <c r="M43" s="223"/>
      <c r="N43" s="223"/>
      <c r="O43" s="223"/>
      <c r="P43" s="223"/>
      <c r="Q43" s="223"/>
      <c r="R43" s="89"/>
      <c r="S43" s="142"/>
      <c r="T43" s="143"/>
      <c r="U43" s="143"/>
      <c r="V43" s="143"/>
      <c r="W43" s="89"/>
      <c r="Y43" s="72"/>
      <c r="AA43" s="73"/>
    </row>
    <row r="44" spans="1:27" ht="16.5" customHeight="1" x14ac:dyDescent="0.15">
      <c r="B44" s="89"/>
      <c r="C44" s="89"/>
      <c r="D44" s="89"/>
      <c r="E44" s="223"/>
      <c r="F44" s="223"/>
      <c r="G44" s="223"/>
      <c r="H44" s="223"/>
      <c r="I44" s="223"/>
      <c r="J44" s="223"/>
      <c r="K44" s="223"/>
      <c r="L44" s="223"/>
      <c r="M44" s="223"/>
      <c r="N44" s="223"/>
      <c r="O44" s="223"/>
      <c r="P44" s="223"/>
      <c r="Q44" s="223"/>
      <c r="R44" s="89"/>
      <c r="S44" s="143"/>
      <c r="T44" s="143"/>
      <c r="U44" s="143"/>
      <c r="V44" s="143"/>
      <c r="W44" s="89"/>
      <c r="Y44" s="72"/>
    </row>
    <row r="45" spans="1:27" ht="3" customHeight="1" x14ac:dyDescent="0.15">
      <c r="B45" s="209"/>
      <c r="C45" s="209"/>
      <c r="D45" s="209"/>
      <c r="E45" s="209"/>
      <c r="F45" s="209"/>
      <c r="G45" s="209"/>
      <c r="H45" s="209"/>
      <c r="I45" s="209"/>
      <c r="J45" s="209"/>
      <c r="K45" s="209"/>
      <c r="L45" s="209"/>
      <c r="M45" s="209"/>
      <c r="N45" s="90"/>
      <c r="Y45" s="72"/>
    </row>
    <row r="46" spans="1:27" ht="7.5" customHeight="1" x14ac:dyDescent="0.15">
      <c r="A46" s="72"/>
      <c r="B46" s="72"/>
      <c r="C46" s="72"/>
      <c r="D46" s="72"/>
      <c r="E46" s="72"/>
      <c r="F46" s="72"/>
      <c r="G46" s="72"/>
      <c r="H46" s="72"/>
      <c r="I46" s="72"/>
      <c r="J46" s="72"/>
      <c r="K46" s="72"/>
      <c r="L46" s="72"/>
      <c r="M46" s="72"/>
      <c r="N46" s="72"/>
      <c r="O46" s="72"/>
      <c r="P46" s="72"/>
      <c r="Q46" s="72"/>
      <c r="R46" s="72"/>
      <c r="S46" s="72"/>
      <c r="T46" s="72"/>
      <c r="U46" s="72"/>
      <c r="V46" s="72"/>
      <c r="W46" s="72"/>
      <c r="Y46" s="72"/>
    </row>
  </sheetData>
  <mergeCells count="108">
    <mergeCell ref="B15:D15"/>
    <mergeCell ref="B19:D20"/>
    <mergeCell ref="B21:D21"/>
    <mergeCell ref="B22:D22"/>
    <mergeCell ref="B23:D23"/>
    <mergeCell ref="E5:J5"/>
    <mergeCell ref="E7:J7"/>
    <mergeCell ref="E8:J8"/>
    <mergeCell ref="E9:J9"/>
    <mergeCell ref="E11:J11"/>
    <mergeCell ref="E14:J14"/>
    <mergeCell ref="E15:J15"/>
    <mergeCell ref="B5:D5"/>
    <mergeCell ref="B7:D7"/>
    <mergeCell ref="B8:D8"/>
    <mergeCell ref="B9:D9"/>
    <mergeCell ref="B11:D11"/>
    <mergeCell ref="B13:D13"/>
    <mergeCell ref="B14:D14"/>
    <mergeCell ref="B10:D10"/>
    <mergeCell ref="E10:J10"/>
    <mergeCell ref="P38:Q38"/>
    <mergeCell ref="P39:Q39"/>
    <mergeCell ref="I37:J37"/>
    <mergeCell ref="P37:Q37"/>
    <mergeCell ref="N37:O37"/>
    <mergeCell ref="K37:M37"/>
    <mergeCell ref="P41:Q41"/>
    <mergeCell ref="S32:V41"/>
    <mergeCell ref="I39:J39"/>
    <mergeCell ref="P36:Q36"/>
    <mergeCell ref="P34:Q34"/>
    <mergeCell ref="E32:J32"/>
    <mergeCell ref="E33:F33"/>
    <mergeCell ref="E34:F34"/>
    <mergeCell ref="E35:F35"/>
    <mergeCell ref="P33:Q33"/>
    <mergeCell ref="K32:Q32"/>
    <mergeCell ref="N3:Q3"/>
    <mergeCell ref="G20:H20"/>
    <mergeCell ref="G21:H21"/>
    <mergeCell ref="G22:H22"/>
    <mergeCell ref="I20:J20"/>
    <mergeCell ref="I21:J21"/>
    <mergeCell ref="I22:J22"/>
    <mergeCell ref="E23:F23"/>
    <mergeCell ref="G23:H23"/>
    <mergeCell ref="I23:J23"/>
    <mergeCell ref="E13:J13"/>
    <mergeCell ref="E19:J19"/>
    <mergeCell ref="E20:F20"/>
    <mergeCell ref="B24:D24"/>
    <mergeCell ref="B25:D25"/>
    <mergeCell ref="B26:D26"/>
    <mergeCell ref="B32:D33"/>
    <mergeCell ref="B34:D34"/>
    <mergeCell ref="N38:O38"/>
    <mergeCell ref="E36:F36"/>
    <mergeCell ref="E37:F37"/>
    <mergeCell ref="K36:M36"/>
    <mergeCell ref="N36:O36"/>
    <mergeCell ref="I38:J38"/>
    <mergeCell ref="G36:H36"/>
    <mergeCell ref="I36:J36"/>
    <mergeCell ref="N33:O33"/>
    <mergeCell ref="K33:M33"/>
    <mergeCell ref="N35:O35"/>
    <mergeCell ref="K35:M35"/>
    <mergeCell ref="G33:H33"/>
    <mergeCell ref="G34:H34"/>
    <mergeCell ref="I33:J33"/>
    <mergeCell ref="I34:J34"/>
    <mergeCell ref="I28:J28"/>
    <mergeCell ref="E28:G28"/>
    <mergeCell ref="I24:J24"/>
    <mergeCell ref="B45:M45"/>
    <mergeCell ref="E26:F26"/>
    <mergeCell ref="K39:M39"/>
    <mergeCell ref="G26:H26"/>
    <mergeCell ref="K34:M34"/>
    <mergeCell ref="I41:J41"/>
    <mergeCell ref="K38:M38"/>
    <mergeCell ref="G35:H35"/>
    <mergeCell ref="I35:J35"/>
    <mergeCell ref="B35:D35"/>
    <mergeCell ref="B36:D36"/>
    <mergeCell ref="B37:D37"/>
    <mergeCell ref="B38:D38"/>
    <mergeCell ref="B39:D39"/>
    <mergeCell ref="E41:G41"/>
    <mergeCell ref="K41:N41"/>
    <mergeCell ref="N34:O34"/>
    <mergeCell ref="N39:O39"/>
    <mergeCell ref="E43:Q44"/>
    <mergeCell ref="G37:H37"/>
    <mergeCell ref="G38:H38"/>
    <mergeCell ref="G39:H39"/>
    <mergeCell ref="E38:F38"/>
    <mergeCell ref="E39:F39"/>
    <mergeCell ref="I25:J25"/>
    <mergeCell ref="I26:J26"/>
    <mergeCell ref="E24:F24"/>
    <mergeCell ref="G24:H24"/>
    <mergeCell ref="G25:H25"/>
    <mergeCell ref="E25:F25"/>
    <mergeCell ref="P35:Q35"/>
    <mergeCell ref="E22:F22"/>
    <mergeCell ref="E21:F21"/>
  </mergeCells>
  <phoneticPr fontId="1"/>
  <conditionalFormatting sqref="E13:E15">
    <cfRule type="cellIs" dxfId="25" priority="41" operator="lessThan">
      <formula>0</formula>
    </cfRule>
  </conditionalFormatting>
  <conditionalFormatting sqref="E21:E26">
    <cfRule type="cellIs" dxfId="24" priority="38" operator="lessThan">
      <formula>0</formula>
    </cfRule>
  </conditionalFormatting>
  <conditionalFormatting sqref="E34:E39">
    <cfRule type="cellIs" dxfId="23" priority="5" operator="lessThan">
      <formula>0</formula>
    </cfRule>
  </conditionalFormatting>
  <conditionalFormatting sqref="G34:G39">
    <cfRule type="cellIs" dxfId="22" priority="1" operator="lessThan">
      <formula>0</formula>
    </cfRule>
  </conditionalFormatting>
  <conditionalFormatting sqref="I21:I26">
    <cfRule type="cellIs" dxfId="21" priority="6" operator="lessThan">
      <formula>0</formula>
    </cfRule>
  </conditionalFormatting>
  <conditionalFormatting sqref="I34:I39">
    <cfRule type="cellIs" dxfId="20" priority="4" operator="lessThan">
      <formula>0</formula>
    </cfRule>
  </conditionalFormatting>
  <conditionalFormatting sqref="K34:K39">
    <cfRule type="cellIs" dxfId="19" priority="3" operator="lessThan">
      <formula>0</formula>
    </cfRule>
  </conditionalFormatting>
  <conditionalFormatting sqref="P34:P39">
    <cfRule type="cellIs" dxfId="18" priority="2" operator="lessThan">
      <formula>0</formula>
    </cfRule>
  </conditionalFormatting>
  <conditionalFormatting sqref="R34:R39">
    <cfRule type="cellIs" dxfId="17" priority="33" operator="lessThan">
      <formula>0</formula>
    </cfRule>
  </conditionalFormatting>
  <conditionalFormatting sqref="R41">
    <cfRule type="cellIs" dxfId="16" priority="10" operator="lessThan">
      <formula>0</formula>
    </cfRule>
  </conditionalFormatting>
  <conditionalFormatting sqref="W34:W39">
    <cfRule type="cellIs" dxfId="15" priority="25" operator="lessThan">
      <formula>0</formula>
    </cfRule>
  </conditionalFormatting>
  <printOptions horizontalCentered="1" verticalCentered="1"/>
  <pageMargins left="3.937007874015748E-2" right="3.937007874015748E-2" top="0.15748031496062992" bottom="0.15748031496062992" header="0.31496062992125984" footer="0.31496062992125984"/>
  <pageSetup paperSize="9" scale="102" orientation="landscape" r:id="rId1"/>
  <drawing r:id="rId2"/>
  <legacyDrawing r:id="rId3"/>
  <controls>
    <mc:AlternateContent xmlns:mc="http://schemas.openxmlformats.org/markup-compatibility/2006">
      <mc:Choice Requires="x14">
        <control shapeId="1025" r:id="rId4" name="CommandButton1">
          <controlPr defaultSize="0" autoLine="0" r:id="rId5">
            <anchor moveWithCells="1">
              <from>
                <xdr:col>24</xdr:col>
                <xdr:colOff>57150</xdr:colOff>
                <xdr:row>0</xdr:row>
                <xdr:rowOff>133350</xdr:rowOff>
              </from>
              <to>
                <xdr:col>27</xdr:col>
                <xdr:colOff>47625</xdr:colOff>
                <xdr:row>1</xdr:row>
                <xdr:rowOff>114300</xdr:rowOff>
              </to>
            </anchor>
          </controlPr>
        </control>
      </mc:Choice>
      <mc:Fallback>
        <control shapeId="1025" r:id="rId4" name="CommandButton1"/>
      </mc:Fallback>
    </mc:AlternateContent>
  </control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J64"/>
  <sheetViews>
    <sheetView zoomScale="85" zoomScaleNormal="85" workbookViewId="0">
      <selection activeCell="M49" sqref="M49"/>
    </sheetView>
  </sheetViews>
  <sheetFormatPr defaultColWidth="9" defaultRowHeight="11.25" x14ac:dyDescent="0.15"/>
  <cols>
    <col min="1" max="1" width="19.375" style="112" bestFit="1" customWidth="1"/>
    <col min="2" max="2" width="25.625" style="112" bestFit="1" customWidth="1"/>
    <col min="3" max="3" width="30.25" style="112" bestFit="1" customWidth="1"/>
    <col min="4" max="4" width="13" style="112" bestFit="1" customWidth="1"/>
    <col min="5" max="16384" width="9" style="112"/>
  </cols>
  <sheetData>
    <row r="1" spans="1:10" x14ac:dyDescent="0.15">
      <c r="A1" s="1" t="s">
        <v>193</v>
      </c>
      <c r="B1" s="2" t="s">
        <v>194</v>
      </c>
      <c r="C1" s="2" t="s">
        <v>195</v>
      </c>
      <c r="D1" s="3" t="s">
        <v>196</v>
      </c>
      <c r="E1" s="3" t="s">
        <v>197</v>
      </c>
      <c r="F1" s="3" t="s">
        <v>15</v>
      </c>
      <c r="G1" s="3" t="s">
        <v>209</v>
      </c>
      <c r="H1" s="3" t="s">
        <v>210</v>
      </c>
      <c r="I1" s="3" t="s">
        <v>211</v>
      </c>
      <c r="J1" s="3" t="s">
        <v>212</v>
      </c>
    </row>
    <row r="2" spans="1:10" x14ac:dyDescent="0.15">
      <c r="A2" s="116" t="s">
        <v>203</v>
      </c>
      <c r="B2" s="114" t="s">
        <v>155</v>
      </c>
      <c r="C2" s="111" t="s">
        <v>264</v>
      </c>
      <c r="D2" s="118" t="s">
        <v>199</v>
      </c>
      <c r="E2" s="167">
        <v>208.22632575757601</v>
      </c>
      <c r="F2" s="167">
        <v>2646.8054092040602</v>
      </c>
      <c r="G2" s="167">
        <v>-857.48585231193897</v>
      </c>
      <c r="H2" s="167">
        <v>-441.78282828282801</v>
      </c>
      <c r="I2" s="167">
        <v>957.15942028985501</v>
      </c>
      <c r="J2" s="167">
        <v>6642.5161290322603</v>
      </c>
    </row>
    <row r="3" spans="1:10" x14ac:dyDescent="0.15">
      <c r="A3" s="116" t="s">
        <v>203</v>
      </c>
      <c r="B3" s="114" t="s">
        <v>155</v>
      </c>
      <c r="C3" s="111" t="s">
        <v>264</v>
      </c>
      <c r="D3" s="118" t="s">
        <v>200</v>
      </c>
      <c r="E3" s="167">
        <v>-184.392857142857</v>
      </c>
      <c r="F3" s="167">
        <v>3449.6066630055898</v>
      </c>
      <c r="G3" s="167">
        <v>-2734.24444444444</v>
      </c>
      <c r="H3" s="167">
        <v>-970.66666666666697</v>
      </c>
      <c r="I3" s="167">
        <v>715.17857142857099</v>
      </c>
      <c r="J3" s="167">
        <v>3257.6666666666702</v>
      </c>
    </row>
    <row r="4" spans="1:10" x14ac:dyDescent="0.15">
      <c r="A4" s="116" t="s">
        <v>203</v>
      </c>
      <c r="B4" s="114" t="s">
        <v>189</v>
      </c>
      <c r="C4" s="111" t="s">
        <v>357</v>
      </c>
      <c r="D4" s="118" t="s">
        <v>199</v>
      </c>
      <c r="E4" s="167">
        <v>1416.16362118086</v>
      </c>
      <c r="F4" s="167">
        <v>2232.2907839180398</v>
      </c>
      <c r="G4" s="167">
        <v>-233.415632183908</v>
      </c>
      <c r="H4" s="167">
        <v>660.66771909682404</v>
      </c>
      <c r="I4" s="167">
        <v>2440.2285588807299</v>
      </c>
      <c r="J4" s="167">
        <v>5230.1944444444398</v>
      </c>
    </row>
    <row r="5" spans="1:10" x14ac:dyDescent="0.15">
      <c r="A5" s="116" t="s">
        <v>203</v>
      </c>
      <c r="B5" s="114" t="s">
        <v>189</v>
      </c>
      <c r="C5" s="111" t="s">
        <v>357</v>
      </c>
      <c r="D5" s="118" t="s">
        <v>200</v>
      </c>
      <c r="E5" s="167">
        <v>594.74901960784302</v>
      </c>
      <c r="F5" s="167">
        <v>2801.15253149399</v>
      </c>
      <c r="G5" s="167">
        <v>-1409.3333333333301</v>
      </c>
      <c r="H5" s="167">
        <v>16.311111111111099</v>
      </c>
      <c r="I5" s="167">
        <v>1507.76923076923</v>
      </c>
      <c r="J5" s="167">
        <v>4593.5833333333303</v>
      </c>
    </row>
    <row r="6" spans="1:10" x14ac:dyDescent="0.15">
      <c r="A6" s="116" t="s">
        <v>203</v>
      </c>
      <c r="B6" s="114" t="s">
        <v>201</v>
      </c>
      <c r="C6" s="111" t="s">
        <v>160</v>
      </c>
      <c r="D6" s="118" t="s">
        <v>199</v>
      </c>
      <c r="E6" s="167">
        <v>544.23926404853103</v>
      </c>
      <c r="F6" s="167">
        <v>1753.5660697637099</v>
      </c>
      <c r="G6" s="167">
        <v>-825.47382297551803</v>
      </c>
      <c r="H6" s="167">
        <v>104.86162687886799</v>
      </c>
      <c r="I6" s="167">
        <v>1192.0102991453</v>
      </c>
      <c r="J6" s="167">
        <v>3238.2170345217901</v>
      </c>
    </row>
    <row r="7" spans="1:10" x14ac:dyDescent="0.15">
      <c r="A7" s="116" t="s">
        <v>203</v>
      </c>
      <c r="B7" s="114" t="s">
        <v>201</v>
      </c>
      <c r="C7" s="111" t="s">
        <v>160</v>
      </c>
      <c r="D7" s="118" t="s">
        <v>200</v>
      </c>
      <c r="E7" s="167">
        <v>288.60000000000002</v>
      </c>
      <c r="F7" s="167">
        <v>2496.2221878325199</v>
      </c>
      <c r="G7" s="167">
        <v>-1998.9922027290399</v>
      </c>
      <c r="H7" s="167">
        <v>-283.88235294117601</v>
      </c>
      <c r="I7" s="167">
        <v>1010.3888888888901</v>
      </c>
      <c r="J7" s="167">
        <v>3473.5094771241802</v>
      </c>
    </row>
    <row r="8" spans="1:10" x14ac:dyDescent="0.15">
      <c r="A8" s="116" t="s">
        <v>203</v>
      </c>
      <c r="B8" s="114" t="s">
        <v>201</v>
      </c>
      <c r="C8" s="111" t="s">
        <v>161</v>
      </c>
      <c r="D8" s="118" t="s">
        <v>199</v>
      </c>
      <c r="E8" s="167">
        <v>349.97380952381002</v>
      </c>
      <c r="F8" s="167">
        <v>1837.73360529258</v>
      </c>
      <c r="G8" s="167">
        <v>-1173.7538011695899</v>
      </c>
      <c r="H8" s="167">
        <v>-58.293542260208902</v>
      </c>
      <c r="I8" s="167">
        <v>857.53678804855303</v>
      </c>
      <c r="J8" s="167">
        <v>3249.3047619047602</v>
      </c>
    </row>
    <row r="9" spans="1:10" x14ac:dyDescent="0.15">
      <c r="A9" s="116" t="s">
        <v>203</v>
      </c>
      <c r="B9" s="114" t="s">
        <v>201</v>
      </c>
      <c r="C9" s="111" t="s">
        <v>161</v>
      </c>
      <c r="D9" s="118" t="s">
        <v>200</v>
      </c>
      <c r="E9" s="167">
        <v>232.666666666667</v>
      </c>
      <c r="F9" s="167">
        <v>2486.4033928990402</v>
      </c>
      <c r="G9" s="167">
        <v>-3029.82051282051</v>
      </c>
      <c r="H9" s="167">
        <v>-442.863492063492</v>
      </c>
      <c r="I9" s="167">
        <v>961.27289377289401</v>
      </c>
      <c r="J9" s="167">
        <v>2988.8222222222198</v>
      </c>
    </row>
    <row r="10" spans="1:10" x14ac:dyDescent="0.15">
      <c r="A10" s="116" t="s">
        <v>203</v>
      </c>
      <c r="B10" s="114" t="s">
        <v>201</v>
      </c>
      <c r="C10" s="111" t="s">
        <v>162</v>
      </c>
      <c r="D10" s="118" t="s">
        <v>199</v>
      </c>
      <c r="E10" s="167">
        <v>786.32425214395903</v>
      </c>
      <c r="F10" s="167">
        <v>2116.5938569554501</v>
      </c>
      <c r="G10" s="167">
        <v>-595.31904761904798</v>
      </c>
      <c r="H10" s="167">
        <v>281.67839889579</v>
      </c>
      <c r="I10" s="167">
        <v>1781.28874024526</v>
      </c>
      <c r="J10" s="167">
        <v>4794.4612939430099</v>
      </c>
    </row>
    <row r="11" spans="1:10" x14ac:dyDescent="0.15">
      <c r="A11" s="116" t="s">
        <v>203</v>
      </c>
      <c r="B11" s="114" t="s">
        <v>201</v>
      </c>
      <c r="C11" s="111" t="s">
        <v>162</v>
      </c>
      <c r="D11" s="118" t="s">
        <v>200</v>
      </c>
      <c r="E11" s="167">
        <v>636.20833333333303</v>
      </c>
      <c r="F11" s="167">
        <v>3107.1842677756799</v>
      </c>
      <c r="G11" s="167">
        <v>-1183.8277777777801</v>
      </c>
      <c r="H11" s="167">
        <v>138.05185185185201</v>
      </c>
      <c r="I11" s="167">
        <v>1870.0784313725501</v>
      </c>
      <c r="J11" s="167">
        <v>6082.5</v>
      </c>
    </row>
    <row r="12" spans="1:10" x14ac:dyDescent="0.15">
      <c r="A12" s="116" t="s">
        <v>203</v>
      </c>
      <c r="B12" s="114" t="s">
        <v>201</v>
      </c>
      <c r="C12" s="111" t="s">
        <v>163</v>
      </c>
      <c r="D12" s="118" t="s">
        <v>199</v>
      </c>
      <c r="E12" s="167">
        <v>580.54054054054097</v>
      </c>
      <c r="F12" s="167">
        <v>2049.2096532901701</v>
      </c>
      <c r="G12" s="167">
        <v>-1111.5208333333301</v>
      </c>
      <c r="H12" s="167">
        <v>2.6074829931972801</v>
      </c>
      <c r="I12" s="167">
        <v>1471.3877469890799</v>
      </c>
      <c r="J12" s="167">
        <v>3853.08833333333</v>
      </c>
    </row>
    <row r="13" spans="1:10" x14ac:dyDescent="0.15">
      <c r="A13" s="115" t="s">
        <v>203</v>
      </c>
      <c r="B13" s="115" t="s">
        <v>201</v>
      </c>
      <c r="C13" s="113" t="s">
        <v>163</v>
      </c>
      <c r="D13" s="115" t="s">
        <v>200</v>
      </c>
      <c r="E13" s="167">
        <v>31.296296296296301</v>
      </c>
      <c r="F13" s="167">
        <v>2636.1806852312202</v>
      </c>
      <c r="G13" s="167">
        <v>-1617.2666666666701</v>
      </c>
      <c r="H13" s="167">
        <v>-422.19641812865501</v>
      </c>
      <c r="I13" s="167">
        <v>738</v>
      </c>
      <c r="J13" s="167">
        <v>2358.5952380952399</v>
      </c>
    </row>
    <row r="14" spans="1:10" x14ac:dyDescent="0.15">
      <c r="A14" s="115" t="s">
        <v>203</v>
      </c>
      <c r="B14" s="115" t="s">
        <v>201</v>
      </c>
      <c r="C14" s="113" t="s">
        <v>164</v>
      </c>
      <c r="D14" s="115" t="s">
        <v>199</v>
      </c>
      <c r="E14" s="167">
        <v>577.36827255357298</v>
      </c>
      <c r="F14" s="167">
        <v>1582.9235379904001</v>
      </c>
      <c r="G14" s="167">
        <v>-666.659574468085</v>
      </c>
      <c r="H14" s="167">
        <v>135.82350096711801</v>
      </c>
      <c r="I14" s="167">
        <v>1171.3407206885199</v>
      </c>
      <c r="J14" s="167">
        <v>2723.3576036866398</v>
      </c>
    </row>
    <row r="15" spans="1:10" x14ac:dyDescent="0.15">
      <c r="A15" s="115" t="s">
        <v>203</v>
      </c>
      <c r="B15" s="115" t="s">
        <v>201</v>
      </c>
      <c r="C15" s="113" t="s">
        <v>164</v>
      </c>
      <c r="D15" s="115" t="s">
        <v>200</v>
      </c>
      <c r="E15" s="167">
        <v>315.41666666666703</v>
      </c>
      <c r="F15" s="167">
        <v>2234.1873230261099</v>
      </c>
      <c r="G15" s="167">
        <v>-1686.19444444444</v>
      </c>
      <c r="H15" s="167">
        <v>-189.219696969697</v>
      </c>
      <c r="I15" s="167">
        <v>921.61355311355305</v>
      </c>
      <c r="J15" s="167">
        <v>3027.5</v>
      </c>
    </row>
    <row r="16" spans="1:10" x14ac:dyDescent="0.15">
      <c r="A16" s="115" t="s">
        <v>203</v>
      </c>
      <c r="B16" s="115" t="s">
        <v>201</v>
      </c>
      <c r="C16" s="113" t="s">
        <v>165</v>
      </c>
      <c r="D16" s="115" t="s">
        <v>199</v>
      </c>
      <c r="E16" s="167">
        <v>651.32407407407402</v>
      </c>
      <c r="F16" s="167">
        <v>1765.6762550078299</v>
      </c>
      <c r="G16" s="167">
        <v>-698.63678571428602</v>
      </c>
      <c r="H16" s="167">
        <v>195.229166666667</v>
      </c>
      <c r="I16" s="167">
        <v>1371.9024034142001</v>
      </c>
      <c r="J16" s="167">
        <v>3448.22814814815</v>
      </c>
    </row>
    <row r="17" spans="1:10" x14ac:dyDescent="0.15">
      <c r="A17" s="115" t="s">
        <v>203</v>
      </c>
      <c r="B17" s="115" t="s">
        <v>201</v>
      </c>
      <c r="C17" s="113" t="s">
        <v>165</v>
      </c>
      <c r="D17" s="115" t="s">
        <v>200</v>
      </c>
      <c r="E17" s="167">
        <v>414.57142857142901</v>
      </c>
      <c r="F17" s="167">
        <v>2432.5075226202798</v>
      </c>
      <c r="G17" s="167">
        <v>-1879.69803921569</v>
      </c>
      <c r="H17" s="167">
        <v>-208.13333333333301</v>
      </c>
      <c r="I17" s="167">
        <v>1286.55555555556</v>
      </c>
      <c r="J17" s="167">
        <v>3698.5518518518502</v>
      </c>
    </row>
    <row r="18" spans="1:10" x14ac:dyDescent="0.15">
      <c r="A18" s="115" t="s">
        <v>203</v>
      </c>
      <c r="B18" s="115" t="s">
        <v>202</v>
      </c>
      <c r="C18" s="113" t="s">
        <v>166</v>
      </c>
      <c r="D18" s="115" t="s">
        <v>199</v>
      </c>
      <c r="E18" s="167"/>
      <c r="F18" s="167"/>
      <c r="G18" s="167"/>
      <c r="H18" s="167"/>
      <c r="I18" s="167"/>
      <c r="J18" s="167"/>
    </row>
    <row r="19" spans="1:10" x14ac:dyDescent="0.15">
      <c r="A19" s="115" t="s">
        <v>203</v>
      </c>
      <c r="B19" s="115" t="s">
        <v>202</v>
      </c>
      <c r="C19" s="113" t="s">
        <v>166</v>
      </c>
      <c r="D19" s="115" t="s">
        <v>200</v>
      </c>
      <c r="E19" s="167"/>
      <c r="F19" s="167"/>
      <c r="G19" s="167"/>
      <c r="H19" s="167"/>
      <c r="I19" s="167"/>
      <c r="J19" s="167"/>
    </row>
    <row r="20" spans="1:10" x14ac:dyDescent="0.15">
      <c r="A20" s="115" t="s">
        <v>203</v>
      </c>
      <c r="B20" s="115" t="s">
        <v>167</v>
      </c>
      <c r="C20" s="113" t="s">
        <v>168</v>
      </c>
      <c r="D20" s="115" t="s">
        <v>199</v>
      </c>
      <c r="E20" s="167">
        <v>793.65045853269498</v>
      </c>
      <c r="F20" s="167">
        <v>2156.97599525539</v>
      </c>
      <c r="G20" s="167">
        <v>-859.02930402930394</v>
      </c>
      <c r="H20" s="167">
        <v>229.031746031746</v>
      </c>
      <c r="I20" s="167">
        <v>1644.0733281161299</v>
      </c>
      <c r="J20" s="167">
        <v>4351.7069444444496</v>
      </c>
    </row>
    <row r="21" spans="1:10" x14ac:dyDescent="0.15">
      <c r="A21" s="115" t="s">
        <v>203</v>
      </c>
      <c r="B21" s="115" t="s">
        <v>167</v>
      </c>
      <c r="C21" s="113" t="s">
        <v>168</v>
      </c>
      <c r="D21" s="115" t="s">
        <v>200</v>
      </c>
      <c r="E21" s="167">
        <v>563.73333333333301</v>
      </c>
      <c r="F21" s="167">
        <v>3895.50945431117</v>
      </c>
      <c r="G21" s="167">
        <v>-2676.0833333333298</v>
      </c>
      <c r="H21" s="167">
        <v>-282.33333333333297</v>
      </c>
      <c r="I21" s="167">
        <v>1879.3333333333301</v>
      </c>
      <c r="J21" s="167">
        <v>6427.8333333333303</v>
      </c>
    </row>
    <row r="22" spans="1:10" x14ac:dyDescent="0.15">
      <c r="A22" s="115" t="s">
        <v>203</v>
      </c>
      <c r="B22" s="115" t="s">
        <v>167</v>
      </c>
      <c r="C22" s="113" t="s">
        <v>169</v>
      </c>
      <c r="D22" s="115" t="s">
        <v>199</v>
      </c>
      <c r="E22" s="167">
        <v>1102.7740740740701</v>
      </c>
      <c r="F22" s="167">
        <v>2451.8802420264901</v>
      </c>
      <c r="G22" s="167">
        <v>-610.91666666666697</v>
      </c>
      <c r="H22" s="167">
        <v>481.6</v>
      </c>
      <c r="I22" s="167">
        <v>1912.4850931676999</v>
      </c>
      <c r="J22" s="167">
        <v>5268.4302631578903</v>
      </c>
    </row>
    <row r="23" spans="1:10" x14ac:dyDescent="0.15">
      <c r="A23" s="115" t="s">
        <v>203</v>
      </c>
      <c r="B23" s="115" t="s">
        <v>167</v>
      </c>
      <c r="C23" s="113" t="s">
        <v>169</v>
      </c>
      <c r="D23" s="115" t="s">
        <v>200</v>
      </c>
      <c r="E23" s="167">
        <v>921.75</v>
      </c>
      <c r="F23" s="167">
        <v>4421.7860608690899</v>
      </c>
      <c r="G23" s="167">
        <v>-2490.63333333333</v>
      </c>
      <c r="H23" s="167">
        <v>61.3333333333333</v>
      </c>
      <c r="I23" s="167">
        <v>2145.8333333333298</v>
      </c>
      <c r="J23" s="167">
        <v>8316.3333333333303</v>
      </c>
    </row>
    <row r="24" spans="1:10" x14ac:dyDescent="0.15">
      <c r="A24" s="115" t="s">
        <v>203</v>
      </c>
      <c r="B24" s="115" t="s">
        <v>167</v>
      </c>
      <c r="C24" s="113" t="s">
        <v>170</v>
      </c>
      <c r="D24" s="115" t="s">
        <v>199</v>
      </c>
      <c r="E24" s="167">
        <v>422.71249999999998</v>
      </c>
      <c r="F24" s="167">
        <v>2414.6466665296002</v>
      </c>
      <c r="G24" s="167">
        <v>-1670.35</v>
      </c>
      <c r="H24" s="167">
        <v>-222.81018518518499</v>
      </c>
      <c r="I24" s="167">
        <v>1323.7777777777801</v>
      </c>
      <c r="J24" s="167">
        <v>4430.3403110047802</v>
      </c>
    </row>
    <row r="25" spans="1:10" x14ac:dyDescent="0.15">
      <c r="A25" s="115" t="s">
        <v>203</v>
      </c>
      <c r="B25" s="115" t="s">
        <v>167</v>
      </c>
      <c r="C25" s="113" t="s">
        <v>170</v>
      </c>
      <c r="D25" s="115" t="s">
        <v>200</v>
      </c>
      <c r="E25" s="167">
        <v>312.5</v>
      </c>
      <c r="F25" s="167">
        <v>3925.8565679640001</v>
      </c>
      <c r="G25" s="167">
        <v>-3847.1111111111099</v>
      </c>
      <c r="H25" s="167">
        <v>-660.444444444444</v>
      </c>
      <c r="I25" s="167">
        <v>1648.25</v>
      </c>
      <c r="J25" s="167">
        <v>6878.3888888888896</v>
      </c>
    </row>
    <row r="26" spans="1:10" x14ac:dyDescent="0.15">
      <c r="A26" s="115" t="s">
        <v>203</v>
      </c>
      <c r="B26" s="115" t="s">
        <v>167</v>
      </c>
      <c r="C26" s="113" t="s">
        <v>171</v>
      </c>
      <c r="D26" s="115" t="s">
        <v>199</v>
      </c>
      <c r="E26" s="167">
        <v>418.15678210678198</v>
      </c>
      <c r="F26" s="167">
        <v>2114.7385559537502</v>
      </c>
      <c r="G26" s="167">
        <v>-1411.60049019608</v>
      </c>
      <c r="H26" s="167">
        <v>-154.53303167420799</v>
      </c>
      <c r="I26" s="167">
        <v>1089.1538461538501</v>
      </c>
      <c r="J26" s="167">
        <v>3771.2638888888901</v>
      </c>
    </row>
    <row r="27" spans="1:10" x14ac:dyDescent="0.15">
      <c r="A27" s="115" t="s">
        <v>203</v>
      </c>
      <c r="B27" s="115" t="s">
        <v>167</v>
      </c>
      <c r="C27" s="113" t="s">
        <v>171</v>
      </c>
      <c r="D27" s="115" t="s">
        <v>200</v>
      </c>
      <c r="E27" s="167">
        <v>516.93333333333305</v>
      </c>
      <c r="F27" s="167">
        <v>4316.8596056074803</v>
      </c>
      <c r="G27" s="167">
        <v>-3489.4444444444398</v>
      </c>
      <c r="H27" s="167">
        <v>-661.6</v>
      </c>
      <c r="I27" s="167">
        <v>2036</v>
      </c>
      <c r="J27" s="167">
        <v>6293</v>
      </c>
    </row>
    <row r="28" spans="1:10" x14ac:dyDescent="0.15">
      <c r="A28" s="115" t="s">
        <v>203</v>
      </c>
      <c r="B28" s="115" t="s">
        <v>202</v>
      </c>
      <c r="C28" s="113" t="s">
        <v>166</v>
      </c>
      <c r="D28" s="115" t="s">
        <v>199</v>
      </c>
      <c r="E28" s="167"/>
      <c r="F28" s="167"/>
      <c r="G28" s="167"/>
      <c r="H28" s="167"/>
      <c r="I28" s="167"/>
      <c r="J28" s="167"/>
    </row>
    <row r="29" spans="1:10" x14ac:dyDescent="0.15">
      <c r="A29" s="115" t="s">
        <v>203</v>
      </c>
      <c r="B29" s="115" t="s">
        <v>202</v>
      </c>
      <c r="C29" s="113" t="s">
        <v>166</v>
      </c>
      <c r="D29" s="115" t="s">
        <v>200</v>
      </c>
      <c r="E29" s="167"/>
      <c r="F29" s="167"/>
      <c r="G29" s="167"/>
      <c r="H29" s="167"/>
      <c r="I29" s="167"/>
      <c r="J29" s="167"/>
    </row>
    <row r="30" spans="1:10" x14ac:dyDescent="0.15">
      <c r="A30" s="115" t="s">
        <v>203</v>
      </c>
      <c r="B30" s="115" t="s">
        <v>172</v>
      </c>
      <c r="C30" s="113" t="s">
        <v>1263</v>
      </c>
      <c r="D30" s="115" t="s">
        <v>199</v>
      </c>
      <c r="E30" s="167">
        <v>415.05555555555497</v>
      </c>
      <c r="F30" s="167">
        <v>1846.4803284407701</v>
      </c>
      <c r="G30" s="167">
        <v>-1135.1428571428601</v>
      </c>
      <c r="H30" s="167">
        <v>5.6666666666666696</v>
      </c>
      <c r="I30" s="167">
        <v>1021.7619047619</v>
      </c>
      <c r="J30" s="167">
        <v>3175.5277777777801</v>
      </c>
    </row>
    <row r="31" spans="1:10" x14ac:dyDescent="0.15">
      <c r="A31" s="115" t="s">
        <v>203</v>
      </c>
      <c r="B31" s="115" t="s">
        <v>172</v>
      </c>
      <c r="C31" s="113" t="s">
        <v>1263</v>
      </c>
      <c r="D31" s="115" t="s">
        <v>200</v>
      </c>
      <c r="E31" s="167">
        <v>147</v>
      </c>
      <c r="F31" s="167">
        <v>3398.86791247775</v>
      </c>
      <c r="G31" s="167">
        <v>-3355.7777777777801</v>
      </c>
      <c r="H31" s="167">
        <v>-679.5</v>
      </c>
      <c r="I31" s="167">
        <v>1302.1111111111099</v>
      </c>
      <c r="J31" s="167">
        <v>4682.5873015873003</v>
      </c>
    </row>
    <row r="32" spans="1:10" x14ac:dyDescent="0.15">
      <c r="A32" s="115" t="s">
        <v>203</v>
      </c>
      <c r="B32" s="115" t="s">
        <v>173</v>
      </c>
      <c r="C32" s="113" t="s">
        <v>1787</v>
      </c>
      <c r="D32" s="115" t="s">
        <v>199</v>
      </c>
      <c r="E32" s="167">
        <v>-798.26221839162997</v>
      </c>
      <c r="F32" s="167">
        <v>1412.52871604351</v>
      </c>
      <c r="G32" s="167">
        <v>-2581.2725925925902</v>
      </c>
      <c r="H32" s="167">
        <v>-1369.92797619048</v>
      </c>
      <c r="I32" s="167">
        <v>-188.052264239029</v>
      </c>
      <c r="J32" s="167">
        <v>1316.7422222222201</v>
      </c>
    </row>
    <row r="33" spans="1:10" x14ac:dyDescent="0.15">
      <c r="A33" s="115" t="s">
        <v>203</v>
      </c>
      <c r="B33" s="115" t="s">
        <v>173</v>
      </c>
      <c r="C33" s="113" t="s">
        <v>1787</v>
      </c>
      <c r="D33" s="115" t="s">
        <v>200</v>
      </c>
      <c r="E33" s="167">
        <v>-1789.1666666666699</v>
      </c>
      <c r="F33" s="167">
        <v>1916.24078907234</v>
      </c>
      <c r="G33" s="167">
        <v>-5849.51111111111</v>
      </c>
      <c r="H33" s="167">
        <v>-3103.6666666666702</v>
      </c>
      <c r="I33" s="167">
        <v>-1385.3888888888901</v>
      </c>
      <c r="J33" s="167">
        <v>-55.177777777777798</v>
      </c>
    </row>
    <row r="34" spans="1:10" x14ac:dyDescent="0.15">
      <c r="A34" s="115" t="s">
        <v>203</v>
      </c>
      <c r="B34" s="115" t="s">
        <v>174</v>
      </c>
      <c r="C34" s="113" t="s">
        <v>1423</v>
      </c>
      <c r="D34" s="115" t="s">
        <v>199</v>
      </c>
      <c r="E34" s="167">
        <v>1788.3962962963001</v>
      </c>
      <c r="F34" s="167">
        <v>2837.0182485896698</v>
      </c>
      <c r="G34" s="167">
        <v>-5.1402930402930496</v>
      </c>
      <c r="H34" s="167">
        <v>952.73451910408403</v>
      </c>
      <c r="I34" s="167">
        <v>3219.86666666667</v>
      </c>
      <c r="J34" s="167">
        <v>7871.96839506173</v>
      </c>
    </row>
    <row r="35" spans="1:10" x14ac:dyDescent="0.15">
      <c r="A35" s="115" t="s">
        <v>203</v>
      </c>
      <c r="B35" s="115" t="s">
        <v>174</v>
      </c>
      <c r="C35" s="113" t="s">
        <v>1423</v>
      </c>
      <c r="D35" s="115" t="s">
        <v>200</v>
      </c>
      <c r="E35" s="167">
        <v>3275.75277777778</v>
      </c>
      <c r="F35" s="167">
        <v>5550.3144541471502</v>
      </c>
      <c r="G35" s="167">
        <v>-835.77777777777806</v>
      </c>
      <c r="H35" s="167">
        <v>1281.42592592593</v>
      </c>
      <c r="I35" s="167">
        <v>6851.9052631578998</v>
      </c>
      <c r="J35" s="167">
        <v>13881.527777777799</v>
      </c>
    </row>
    <row r="36" spans="1:10" x14ac:dyDescent="0.15">
      <c r="A36" s="115" t="s">
        <v>203</v>
      </c>
      <c r="B36" s="115" t="s">
        <v>175</v>
      </c>
      <c r="C36" s="113" t="s">
        <v>1788</v>
      </c>
      <c r="D36" s="115" t="s">
        <v>199</v>
      </c>
      <c r="E36" s="167">
        <v>207.97499999999999</v>
      </c>
      <c r="F36" s="167">
        <v>886.38570524623697</v>
      </c>
      <c r="G36" s="167">
        <v>-525.861952861953</v>
      </c>
      <c r="H36" s="167">
        <v>17.183760683760699</v>
      </c>
      <c r="I36" s="167">
        <v>419.82857142857102</v>
      </c>
      <c r="J36" s="167">
        <v>1116.2577777777799</v>
      </c>
    </row>
    <row r="37" spans="1:10" x14ac:dyDescent="0.15">
      <c r="A37" s="115" t="s">
        <v>203</v>
      </c>
      <c r="B37" s="115" t="s">
        <v>175</v>
      </c>
      <c r="C37" s="113" t="s">
        <v>1088</v>
      </c>
      <c r="D37" s="115" t="s">
        <v>200</v>
      </c>
      <c r="E37" s="167">
        <v>60.678780284043398</v>
      </c>
      <c r="F37" s="167">
        <v>2156.5283602905101</v>
      </c>
      <c r="G37" s="167">
        <v>-1586.9619047619001</v>
      </c>
      <c r="H37" s="167">
        <v>-262.85000000000002</v>
      </c>
      <c r="I37" s="167">
        <v>384.11111111111097</v>
      </c>
      <c r="J37" s="167">
        <v>1538.75</v>
      </c>
    </row>
    <row r="38" spans="1:10" x14ac:dyDescent="0.15">
      <c r="A38" s="115" t="s">
        <v>203</v>
      </c>
      <c r="B38" s="115" t="s">
        <v>176</v>
      </c>
      <c r="C38" s="113" t="s">
        <v>1018</v>
      </c>
      <c r="D38" s="115" t="s">
        <v>199</v>
      </c>
      <c r="E38" s="167">
        <v>2655.31582491582</v>
      </c>
      <c r="F38" s="167">
        <v>4804.7343838772504</v>
      </c>
      <c r="G38" s="167">
        <v>309.85515703338501</v>
      </c>
      <c r="H38" s="167">
        <v>1200.5680791816401</v>
      </c>
      <c r="I38" s="167">
        <v>3331.04301075269</v>
      </c>
      <c r="J38" s="167">
        <v>12285.031324725</v>
      </c>
    </row>
    <row r="39" spans="1:10" x14ac:dyDescent="0.15">
      <c r="A39" s="115" t="s">
        <v>203</v>
      </c>
      <c r="B39" s="115" t="s">
        <v>176</v>
      </c>
      <c r="C39" s="113" t="s">
        <v>1018</v>
      </c>
      <c r="D39" s="115" t="s">
        <v>200</v>
      </c>
      <c r="E39" s="167">
        <v>1054.7361111111099</v>
      </c>
      <c r="F39" s="167">
        <v>7025.3338575264297</v>
      </c>
      <c r="G39" s="167">
        <v>-536.01666666666699</v>
      </c>
      <c r="H39" s="167">
        <v>400.29629629629602</v>
      </c>
      <c r="I39" s="167">
        <v>2854</v>
      </c>
      <c r="J39" s="167">
        <v>11269.5</v>
      </c>
    </row>
    <row r="40" spans="1:10" x14ac:dyDescent="0.15">
      <c r="A40" s="115" t="s">
        <v>203</v>
      </c>
      <c r="B40" s="115" t="s">
        <v>191</v>
      </c>
      <c r="C40" s="113" t="s">
        <v>178</v>
      </c>
      <c r="D40" s="115" t="s">
        <v>199</v>
      </c>
      <c r="E40" s="167">
        <v>399.22380174291902</v>
      </c>
      <c r="F40" s="167">
        <v>1683.1841709295099</v>
      </c>
      <c r="G40" s="167">
        <v>-795.06222222222198</v>
      </c>
      <c r="H40" s="167">
        <v>74.819844789357006</v>
      </c>
      <c r="I40" s="167">
        <v>943.42328042327995</v>
      </c>
      <c r="J40" s="167">
        <v>2707.3444444444399</v>
      </c>
    </row>
    <row r="41" spans="1:10" x14ac:dyDescent="0.15">
      <c r="A41" s="115" t="s">
        <v>203</v>
      </c>
      <c r="B41" s="115" t="s">
        <v>191</v>
      </c>
      <c r="C41" s="113" t="s">
        <v>178</v>
      </c>
      <c r="D41" s="115" t="s">
        <v>200</v>
      </c>
      <c r="E41" s="167">
        <v>271.14999999999998</v>
      </c>
      <c r="F41" s="167">
        <v>3437.8174543558798</v>
      </c>
      <c r="G41" s="167">
        <v>-2746.7777777777801</v>
      </c>
      <c r="H41" s="167">
        <v>-385.53333333333302</v>
      </c>
      <c r="I41" s="167">
        <v>1338.8333333333301</v>
      </c>
      <c r="J41" s="167">
        <v>5213</v>
      </c>
    </row>
    <row r="42" spans="1:10" x14ac:dyDescent="0.15">
      <c r="A42" s="115" t="s">
        <v>203</v>
      </c>
      <c r="B42" s="115" t="s">
        <v>191</v>
      </c>
      <c r="C42" s="113" t="s">
        <v>179</v>
      </c>
      <c r="D42" s="115" t="s">
        <v>199</v>
      </c>
      <c r="E42" s="167">
        <v>1048.8584494167301</v>
      </c>
      <c r="F42" s="167">
        <v>2323.5654179918401</v>
      </c>
      <c r="G42" s="167">
        <v>-621.10222222222205</v>
      </c>
      <c r="H42" s="167">
        <v>368.25833333333298</v>
      </c>
      <c r="I42" s="167">
        <v>1996.0413105413099</v>
      </c>
      <c r="J42" s="167">
        <v>5541.4630467571696</v>
      </c>
    </row>
    <row r="43" spans="1:10" x14ac:dyDescent="0.15">
      <c r="A43" s="115" t="s">
        <v>203</v>
      </c>
      <c r="B43" s="115" t="s">
        <v>191</v>
      </c>
      <c r="C43" s="113" t="s">
        <v>179</v>
      </c>
      <c r="D43" s="115" t="s">
        <v>200</v>
      </c>
      <c r="E43" s="167">
        <v>193.53095238095199</v>
      </c>
      <c r="F43" s="167">
        <v>3469.31005747377</v>
      </c>
      <c r="G43" s="167">
        <v>-2907</v>
      </c>
      <c r="H43" s="167">
        <v>-351</v>
      </c>
      <c r="I43" s="167">
        <v>1336.25</v>
      </c>
      <c r="J43" s="167">
        <v>5491.4416666666702</v>
      </c>
    </row>
    <row r="44" spans="1:10" x14ac:dyDescent="0.15">
      <c r="A44" s="115" t="s">
        <v>203</v>
      </c>
      <c r="B44" s="115" t="s">
        <v>191</v>
      </c>
      <c r="C44" s="113" t="s">
        <v>180</v>
      </c>
      <c r="D44" s="115" t="s">
        <v>199</v>
      </c>
      <c r="E44" s="167">
        <v>103.911295793758</v>
      </c>
      <c r="F44" s="167">
        <v>2196.9412936346998</v>
      </c>
      <c r="G44" s="167">
        <v>-1887.92916666667</v>
      </c>
      <c r="H44" s="167">
        <v>-422.04761904761898</v>
      </c>
      <c r="I44" s="167">
        <v>650.52</v>
      </c>
      <c r="J44" s="167">
        <v>3402.46</v>
      </c>
    </row>
    <row r="45" spans="1:10" x14ac:dyDescent="0.15">
      <c r="A45" s="115" t="s">
        <v>203</v>
      </c>
      <c r="B45" s="115" t="s">
        <v>191</v>
      </c>
      <c r="C45" s="113" t="s">
        <v>180</v>
      </c>
      <c r="D45" s="115" t="s">
        <v>200</v>
      </c>
      <c r="E45" s="167">
        <v>-486</v>
      </c>
      <c r="F45" s="167">
        <v>3393.3127108147301</v>
      </c>
      <c r="G45" s="167">
        <v>-4154.3333333333303</v>
      </c>
      <c r="H45" s="167">
        <v>-1463.94444444444</v>
      </c>
      <c r="I45" s="167">
        <v>863.85024154589405</v>
      </c>
      <c r="J45" s="167">
        <v>4847.6666666666697</v>
      </c>
    </row>
    <row r="46" spans="1:10" x14ac:dyDescent="0.15">
      <c r="A46" s="115" t="s">
        <v>203</v>
      </c>
      <c r="B46" s="115" t="s">
        <v>191</v>
      </c>
      <c r="C46" s="113" t="s">
        <v>181</v>
      </c>
      <c r="D46" s="115" t="s">
        <v>199</v>
      </c>
      <c r="E46" s="167">
        <v>353.12747573845797</v>
      </c>
      <c r="F46" s="167">
        <v>1260.2950403048301</v>
      </c>
      <c r="G46" s="167">
        <v>-532.34121212121204</v>
      </c>
      <c r="H46" s="167">
        <v>98.1589008363202</v>
      </c>
      <c r="I46" s="167">
        <v>712.05</v>
      </c>
      <c r="J46" s="167">
        <v>2029.9732142857099</v>
      </c>
    </row>
    <row r="47" spans="1:10" x14ac:dyDescent="0.15">
      <c r="A47" s="115" t="s">
        <v>203</v>
      </c>
      <c r="B47" s="115" t="s">
        <v>191</v>
      </c>
      <c r="C47" s="113" t="s">
        <v>181</v>
      </c>
      <c r="D47" s="115" t="s">
        <v>200</v>
      </c>
      <c r="E47" s="167">
        <v>507.6</v>
      </c>
      <c r="F47" s="167">
        <v>3282.9859720667801</v>
      </c>
      <c r="G47" s="167">
        <v>-2273.3333333333298</v>
      </c>
      <c r="H47" s="167">
        <v>-152</v>
      </c>
      <c r="I47" s="167">
        <v>1384.1666666666699</v>
      </c>
      <c r="J47" s="167">
        <v>5504.2333333333299</v>
      </c>
    </row>
    <row r="48" spans="1:10" x14ac:dyDescent="0.15">
      <c r="A48" s="115" t="s">
        <v>203</v>
      </c>
      <c r="B48" s="115" t="s">
        <v>191</v>
      </c>
      <c r="C48" s="113" t="s">
        <v>182</v>
      </c>
      <c r="D48" s="115" t="s">
        <v>199</v>
      </c>
      <c r="E48" s="167">
        <v>325.41361737677499</v>
      </c>
      <c r="F48" s="167">
        <v>1571.4250853410999</v>
      </c>
      <c r="G48" s="167">
        <v>-795.63555555555604</v>
      </c>
      <c r="H48" s="167">
        <v>26.3592261904762</v>
      </c>
      <c r="I48" s="167">
        <v>921.83262527233103</v>
      </c>
      <c r="J48" s="167">
        <v>2607.6017543859598</v>
      </c>
    </row>
    <row r="49" spans="1:10" x14ac:dyDescent="0.15">
      <c r="A49" s="115" t="s">
        <v>203</v>
      </c>
      <c r="B49" s="115" t="s">
        <v>191</v>
      </c>
      <c r="C49" s="113" t="s">
        <v>182</v>
      </c>
      <c r="D49" s="115" t="s">
        <v>200</v>
      </c>
      <c r="E49" s="167">
        <v>308.777777777778</v>
      </c>
      <c r="F49" s="167">
        <v>2935.2745113473802</v>
      </c>
      <c r="G49" s="167">
        <v>-2313.9777777777799</v>
      </c>
      <c r="H49" s="167">
        <v>-658.36111111111097</v>
      </c>
      <c r="I49" s="167">
        <v>1311.6111111111099</v>
      </c>
      <c r="J49" s="167">
        <v>4414.6666666666697</v>
      </c>
    </row>
    <row r="50" spans="1:10" x14ac:dyDescent="0.15">
      <c r="A50" s="115" t="s">
        <v>203</v>
      </c>
      <c r="B50" s="115" t="s">
        <v>191</v>
      </c>
      <c r="C50" s="113" t="s">
        <v>183</v>
      </c>
      <c r="D50" s="115" t="s">
        <v>199</v>
      </c>
      <c r="E50" s="167">
        <v>645.16666666666697</v>
      </c>
      <c r="F50" s="167">
        <v>1728.4531039936301</v>
      </c>
      <c r="G50" s="167">
        <v>-536.91388888888901</v>
      </c>
      <c r="H50" s="167">
        <v>227.279393939394</v>
      </c>
      <c r="I50" s="167">
        <v>1315.3412571089</v>
      </c>
      <c r="J50" s="167">
        <v>2987.70617245432</v>
      </c>
    </row>
    <row r="51" spans="1:10" x14ac:dyDescent="0.15">
      <c r="A51" s="115" t="s">
        <v>203</v>
      </c>
      <c r="B51" s="115" t="s">
        <v>191</v>
      </c>
      <c r="C51" s="113" t="s">
        <v>183</v>
      </c>
      <c r="D51" s="115" t="s">
        <v>200</v>
      </c>
      <c r="E51" s="167">
        <v>271.14999999999998</v>
      </c>
      <c r="F51" s="167">
        <v>3508.8366754550302</v>
      </c>
      <c r="G51" s="167">
        <v>-2892.5555555555602</v>
      </c>
      <c r="H51" s="167">
        <v>-475.58333333333297</v>
      </c>
      <c r="I51" s="167">
        <v>1653.1666666666699</v>
      </c>
      <c r="J51" s="167">
        <v>5940.3333333333303</v>
      </c>
    </row>
    <row r="52" spans="1:10" x14ac:dyDescent="0.15">
      <c r="A52" s="115" t="s">
        <v>203</v>
      </c>
      <c r="B52" s="115" t="s">
        <v>202</v>
      </c>
      <c r="C52" s="113" t="s">
        <v>166</v>
      </c>
      <c r="D52" s="115" t="s">
        <v>199</v>
      </c>
      <c r="E52" s="167"/>
      <c r="F52" s="167"/>
      <c r="G52" s="167"/>
      <c r="H52" s="167"/>
      <c r="I52" s="167"/>
      <c r="J52" s="167"/>
    </row>
    <row r="53" spans="1:10" x14ac:dyDescent="0.15">
      <c r="A53" s="115" t="s">
        <v>203</v>
      </c>
      <c r="B53" s="115" t="s">
        <v>202</v>
      </c>
      <c r="C53" s="113" t="s">
        <v>166</v>
      </c>
      <c r="D53" s="115" t="s">
        <v>200</v>
      </c>
      <c r="E53" s="167"/>
      <c r="F53" s="167"/>
      <c r="G53" s="167"/>
      <c r="H53" s="167"/>
      <c r="I53" s="167"/>
      <c r="J53" s="167"/>
    </row>
    <row r="54" spans="1:10" x14ac:dyDescent="0.15">
      <c r="A54" s="115" t="s">
        <v>203</v>
      </c>
      <c r="B54" s="115" t="s">
        <v>184</v>
      </c>
      <c r="C54" s="113" t="s">
        <v>1638</v>
      </c>
      <c r="D54" s="115" t="s">
        <v>199</v>
      </c>
      <c r="E54" s="167">
        <v>292.565</v>
      </c>
      <c r="F54" s="167">
        <v>1096.90833700864</v>
      </c>
      <c r="G54" s="167">
        <v>-789.28269230769195</v>
      </c>
      <c r="H54" s="167">
        <v>-115.76666666666701</v>
      </c>
      <c r="I54" s="167">
        <v>588.792921395544</v>
      </c>
      <c r="J54" s="167">
        <v>1920.7830687830699</v>
      </c>
    </row>
    <row r="55" spans="1:10" x14ac:dyDescent="0.15">
      <c r="A55" s="115" t="s">
        <v>203</v>
      </c>
      <c r="B55" s="115" t="s">
        <v>184</v>
      </c>
      <c r="C55" s="113" t="s">
        <v>1638</v>
      </c>
      <c r="D55" s="115" t="s">
        <v>200</v>
      </c>
      <c r="E55" s="171">
        <v>292.565</v>
      </c>
      <c r="F55" s="171">
        <v>1096.90833700864</v>
      </c>
      <c r="G55" s="171">
        <v>-789.28269230769195</v>
      </c>
      <c r="H55" s="171">
        <v>-115.76666666666701</v>
      </c>
      <c r="I55" s="171">
        <v>588.792921395544</v>
      </c>
      <c r="J55" s="171">
        <v>1920.7830687830699</v>
      </c>
    </row>
    <row r="56" spans="1:10" x14ac:dyDescent="0.15">
      <c r="A56" s="115" t="s">
        <v>203</v>
      </c>
      <c r="B56" s="115" t="s">
        <v>185</v>
      </c>
      <c r="C56" s="113" t="s">
        <v>1652</v>
      </c>
      <c r="D56" s="115" t="s">
        <v>199</v>
      </c>
      <c r="E56" s="167">
        <v>1138.11061728395</v>
      </c>
      <c r="F56" s="167">
        <v>2166.6773811011899</v>
      </c>
      <c r="G56" s="167">
        <v>-387.35925925925898</v>
      </c>
      <c r="H56" s="167">
        <v>506.60952380952398</v>
      </c>
      <c r="I56" s="167">
        <v>2068.98888888889</v>
      </c>
      <c r="J56" s="167">
        <v>5025.1333333333296</v>
      </c>
    </row>
    <row r="57" spans="1:10" x14ac:dyDescent="0.15">
      <c r="A57" s="115" t="s">
        <v>203</v>
      </c>
      <c r="B57" s="115" t="s">
        <v>185</v>
      </c>
      <c r="C57" s="113" t="s">
        <v>1652</v>
      </c>
      <c r="D57" s="115" t="s">
        <v>200</v>
      </c>
      <c r="E57" s="167">
        <v>907.29166666666697</v>
      </c>
      <c r="F57" s="167">
        <v>3910.7159271693899</v>
      </c>
      <c r="G57" s="167">
        <v>-1131.3333333333301</v>
      </c>
      <c r="H57" s="167">
        <v>-123.166666666667</v>
      </c>
      <c r="I57" s="167">
        <v>1958.8888888888901</v>
      </c>
      <c r="J57" s="167">
        <v>6798.6095238095204</v>
      </c>
    </row>
    <row r="58" spans="1:10" x14ac:dyDescent="0.15">
      <c r="A58" s="115" t="s">
        <v>203</v>
      </c>
      <c r="B58" s="115" t="s">
        <v>186</v>
      </c>
      <c r="C58" s="113" t="s">
        <v>1825</v>
      </c>
      <c r="D58" s="115" t="s">
        <v>199</v>
      </c>
      <c r="E58" s="167">
        <v>-378.96755464480901</v>
      </c>
      <c r="F58" s="167">
        <v>1590.69437732348</v>
      </c>
      <c r="G58" s="167">
        <v>-1896.1256410256401</v>
      </c>
      <c r="H58" s="167">
        <v>-1067.0603030303</v>
      </c>
      <c r="I58" s="167">
        <v>301.89655172413802</v>
      </c>
      <c r="J58" s="167">
        <v>1901.12034188034</v>
      </c>
    </row>
    <row r="59" spans="1:10" x14ac:dyDescent="0.15">
      <c r="A59" s="115" t="s">
        <v>203</v>
      </c>
      <c r="B59" s="115" t="s">
        <v>186</v>
      </c>
      <c r="C59" s="113" t="s">
        <v>1824</v>
      </c>
      <c r="D59" s="115" t="s">
        <v>200</v>
      </c>
      <c r="E59" s="167">
        <v>-91.071428571428598</v>
      </c>
      <c r="F59" s="167">
        <v>4117.5460142035199</v>
      </c>
      <c r="G59" s="167">
        <v>-4683.6666666666697</v>
      </c>
      <c r="H59" s="167">
        <v>-1735.9166666666699</v>
      </c>
      <c r="I59" s="167">
        <v>1585.2631578947401</v>
      </c>
      <c r="J59" s="167">
        <v>6322.4583333333303</v>
      </c>
    </row>
    <row r="60" spans="1:10" x14ac:dyDescent="0.15">
      <c r="A60" s="115" t="s">
        <v>203</v>
      </c>
      <c r="B60" s="113" t="s">
        <v>1784</v>
      </c>
      <c r="C60" s="113" t="s">
        <v>287</v>
      </c>
      <c r="D60" s="115" t="s">
        <v>199</v>
      </c>
      <c r="E60" s="167">
        <v>744.48937722666506</v>
      </c>
      <c r="F60" s="167">
        <v>2116.52630893674</v>
      </c>
      <c r="G60" s="167">
        <v>-734.76587301587301</v>
      </c>
      <c r="H60" s="167">
        <v>226.966137566138</v>
      </c>
      <c r="I60" s="167">
        <v>1619.05092592593</v>
      </c>
      <c r="J60" s="167">
        <v>4310.6058467741896</v>
      </c>
    </row>
    <row r="61" spans="1:10" x14ac:dyDescent="0.15">
      <c r="A61" s="115" t="s">
        <v>203</v>
      </c>
      <c r="B61" s="113" t="s">
        <v>1784</v>
      </c>
      <c r="C61" s="113" t="s">
        <v>287</v>
      </c>
      <c r="D61" s="115" t="s">
        <v>200</v>
      </c>
      <c r="E61" s="167">
        <v>595.79040404040404</v>
      </c>
      <c r="F61" s="167">
        <v>3266.9593401162401</v>
      </c>
      <c r="G61" s="167">
        <v>-1696.1666666666699</v>
      </c>
      <c r="H61" s="167">
        <v>-38.8611111111111</v>
      </c>
      <c r="I61" s="167">
        <v>1596.66837606838</v>
      </c>
      <c r="J61" s="167">
        <v>5349</v>
      </c>
    </row>
    <row r="64" spans="1:10" x14ac:dyDescent="0.15">
      <c r="A64" s="112" t="s">
        <v>219</v>
      </c>
    </row>
  </sheetData>
  <phoneticPr fontId="1"/>
  <conditionalFormatting sqref="C2:H12">
    <cfRule type="cellIs" dxfId="4" priority="3" operator="lessThan">
      <formula>0</formula>
    </cfRule>
  </conditionalFormatting>
  <conditionalFormatting sqref="E2:J61">
    <cfRule type="cellIs" dxfId="3" priority="4" operator="lessThan">
      <formula>0</formula>
    </cfRule>
  </conditionalFormatting>
  <pageMargins left="0.7" right="0.7" top="0.75" bottom="0.75" header="0.3" footer="0.3"/>
  <pageSetup paperSize="9" scale="99" orientation="portrait"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J68"/>
  <sheetViews>
    <sheetView zoomScale="85" zoomScaleNormal="85" workbookViewId="0">
      <selection activeCell="C71" sqref="C71"/>
    </sheetView>
  </sheetViews>
  <sheetFormatPr defaultColWidth="9" defaultRowHeight="11.25" x14ac:dyDescent="0.15"/>
  <cols>
    <col min="1" max="1" width="19.875" style="112" bestFit="1" customWidth="1"/>
    <col min="2" max="2" width="20.5" style="112" bestFit="1" customWidth="1"/>
    <col min="3" max="3" width="24" style="112" bestFit="1" customWidth="1"/>
    <col min="4" max="4" width="10.5" style="112" bestFit="1" customWidth="1"/>
    <col min="5" max="16384" width="9" style="112"/>
  </cols>
  <sheetData>
    <row r="1" spans="1:10" x14ac:dyDescent="0.15">
      <c r="A1" s="1" t="s">
        <v>193</v>
      </c>
      <c r="B1" s="2" t="s">
        <v>194</v>
      </c>
      <c r="C1" s="2" t="s">
        <v>195</v>
      </c>
      <c r="D1" s="3" t="s">
        <v>196</v>
      </c>
      <c r="E1" s="3" t="s">
        <v>197</v>
      </c>
      <c r="F1" s="3" t="s">
        <v>15</v>
      </c>
      <c r="G1" s="3" t="s">
        <v>209</v>
      </c>
      <c r="H1" s="3" t="s">
        <v>210</v>
      </c>
      <c r="I1" s="3" t="s">
        <v>211</v>
      </c>
      <c r="J1" s="3" t="s">
        <v>212</v>
      </c>
    </row>
    <row r="2" spans="1:10" x14ac:dyDescent="0.15">
      <c r="A2" s="116" t="s">
        <v>204</v>
      </c>
      <c r="B2" s="114" t="s">
        <v>155</v>
      </c>
      <c r="C2" s="111" t="s">
        <v>264</v>
      </c>
      <c r="D2" s="123" t="s">
        <v>199</v>
      </c>
      <c r="E2" s="168">
        <v>5.6098146585281299</v>
      </c>
      <c r="F2" s="168">
        <v>18.2874611682516</v>
      </c>
      <c r="G2" s="168">
        <v>26.429912055175699</v>
      </c>
      <c r="H2" s="168">
        <v>8.8689100407929597</v>
      </c>
      <c r="I2" s="168">
        <v>3.4604325916216601</v>
      </c>
      <c r="J2" s="168">
        <v>1.0080950486044</v>
      </c>
    </row>
    <row r="3" spans="1:10" x14ac:dyDescent="0.15">
      <c r="A3" s="116" t="s">
        <v>204</v>
      </c>
      <c r="B3" s="114" t="s">
        <v>155</v>
      </c>
      <c r="C3" s="111" t="s">
        <v>264</v>
      </c>
      <c r="D3" s="123" t="s">
        <v>200</v>
      </c>
      <c r="E3" s="168">
        <v>9.2046591208212707</v>
      </c>
      <c r="F3" s="168">
        <v>59.570855510954402</v>
      </c>
      <c r="G3" s="168">
        <v>66.354921175969295</v>
      </c>
      <c r="H3" s="168">
        <v>21.4092603250295</v>
      </c>
      <c r="I3" s="168">
        <v>4.7586474931986</v>
      </c>
      <c r="J3" s="168">
        <v>1.2978650137740999</v>
      </c>
    </row>
    <row r="4" spans="1:10" x14ac:dyDescent="0.15">
      <c r="A4" s="116" t="s">
        <v>204</v>
      </c>
      <c r="B4" s="114" t="s">
        <v>189</v>
      </c>
      <c r="C4" s="111" t="s">
        <v>357</v>
      </c>
      <c r="D4" s="123" t="s">
        <v>199</v>
      </c>
      <c r="E4" s="168">
        <v>5.6822696058608404</v>
      </c>
      <c r="F4" s="168">
        <v>29.169691843776199</v>
      </c>
      <c r="G4" s="168">
        <v>31.833415022668799</v>
      </c>
      <c r="H4" s="168">
        <v>10.259958553994901</v>
      </c>
      <c r="I4" s="168">
        <v>2.5551865776201601</v>
      </c>
      <c r="J4" s="168">
        <v>0.470703246229284</v>
      </c>
    </row>
    <row r="5" spans="1:10" x14ac:dyDescent="0.15">
      <c r="A5" s="116" t="s">
        <v>204</v>
      </c>
      <c r="B5" s="114" t="s">
        <v>189</v>
      </c>
      <c r="C5" s="111" t="s">
        <v>357</v>
      </c>
      <c r="D5" s="123" t="s">
        <v>200</v>
      </c>
      <c r="E5" s="168">
        <v>6.16014939918613</v>
      </c>
      <c r="F5" s="168">
        <v>34.247737270104899</v>
      </c>
      <c r="G5" s="168">
        <v>36.888439349666598</v>
      </c>
      <c r="H5" s="168">
        <v>11.7575387620559</v>
      </c>
      <c r="I5" s="168">
        <v>3.0136707925364901</v>
      </c>
      <c r="J5" s="168">
        <v>0.54195668986852297</v>
      </c>
    </row>
    <row r="6" spans="1:10" x14ac:dyDescent="0.15">
      <c r="A6" s="116" t="s">
        <v>204</v>
      </c>
      <c r="B6" s="114" t="s">
        <v>201</v>
      </c>
      <c r="C6" s="111" t="s">
        <v>160</v>
      </c>
      <c r="D6" s="123" t="s">
        <v>199</v>
      </c>
      <c r="E6" s="168">
        <v>9.1302327588687202</v>
      </c>
      <c r="F6" s="168">
        <v>36.497304599960501</v>
      </c>
      <c r="G6" s="168">
        <v>54.631467439785901</v>
      </c>
      <c r="H6" s="168">
        <v>17.231938431056001</v>
      </c>
      <c r="I6" s="168">
        <v>4.5666705890872201</v>
      </c>
      <c r="J6" s="168">
        <v>0.89579138082871002</v>
      </c>
    </row>
    <row r="7" spans="1:10" ht="13.5" customHeight="1" x14ac:dyDescent="0.15">
      <c r="A7" s="116" t="s">
        <v>204</v>
      </c>
      <c r="B7" s="114" t="s">
        <v>201</v>
      </c>
      <c r="C7" s="111" t="s">
        <v>160</v>
      </c>
      <c r="D7" s="123" t="s">
        <v>200</v>
      </c>
      <c r="E7" s="168">
        <v>10.075370675453</v>
      </c>
      <c r="F7" s="168">
        <v>37.381033431178601</v>
      </c>
      <c r="G7" s="168">
        <v>55.572281303602097</v>
      </c>
      <c r="H7" s="168">
        <v>18.652956989247301</v>
      </c>
      <c r="I7" s="168">
        <v>5.1628483841527597</v>
      </c>
      <c r="J7" s="168">
        <v>0.82896866391184498</v>
      </c>
    </row>
    <row r="8" spans="1:10" x14ac:dyDescent="0.15">
      <c r="A8" s="116" t="s">
        <v>204</v>
      </c>
      <c r="B8" s="114" t="s">
        <v>201</v>
      </c>
      <c r="C8" s="111" t="s">
        <v>161</v>
      </c>
      <c r="D8" s="123" t="s">
        <v>199</v>
      </c>
      <c r="E8" s="168">
        <v>10.8913934647845</v>
      </c>
      <c r="F8" s="168">
        <v>36.398117162616501</v>
      </c>
      <c r="G8" s="168">
        <v>62.581185330312898</v>
      </c>
      <c r="H8" s="168">
        <v>22.252292160296701</v>
      </c>
      <c r="I8" s="168">
        <v>4.8902058756067497</v>
      </c>
      <c r="J8" s="168">
        <v>1.2201188296401499</v>
      </c>
    </row>
    <row r="9" spans="1:10" x14ac:dyDescent="0.15">
      <c r="A9" s="116" t="s">
        <v>204</v>
      </c>
      <c r="B9" s="114" t="s">
        <v>201</v>
      </c>
      <c r="C9" s="111" t="s">
        <v>161</v>
      </c>
      <c r="D9" s="123" t="s">
        <v>200</v>
      </c>
      <c r="E9" s="168">
        <v>12.158064824269299</v>
      </c>
      <c r="F9" s="168">
        <v>34.569608962940102</v>
      </c>
      <c r="G9" s="168">
        <v>64.743983073261006</v>
      </c>
      <c r="H9" s="168">
        <v>22.473737831107101</v>
      </c>
      <c r="I9" s="168">
        <v>6.70359964881475</v>
      </c>
      <c r="J9" s="168">
        <v>1.0685438080540399</v>
      </c>
    </row>
    <row r="10" spans="1:10" x14ac:dyDescent="0.15">
      <c r="A10" s="116" t="s">
        <v>204</v>
      </c>
      <c r="B10" s="114" t="s">
        <v>201</v>
      </c>
      <c r="C10" s="111" t="s">
        <v>162</v>
      </c>
      <c r="D10" s="123" t="s">
        <v>199</v>
      </c>
      <c r="E10" s="168">
        <v>8.61598186593646</v>
      </c>
      <c r="F10" s="168">
        <v>20.0399064717204</v>
      </c>
      <c r="G10" s="168">
        <v>37.126382950294001</v>
      </c>
      <c r="H10" s="168">
        <v>18.212448812448802</v>
      </c>
      <c r="I10" s="168">
        <v>3.3404676154125599</v>
      </c>
      <c r="J10" s="168">
        <v>0.65822062688785998</v>
      </c>
    </row>
    <row r="11" spans="1:10" x14ac:dyDescent="0.15">
      <c r="A11" s="116" t="s">
        <v>204</v>
      </c>
      <c r="B11" s="114" t="s">
        <v>201</v>
      </c>
      <c r="C11" s="111" t="s">
        <v>162</v>
      </c>
      <c r="D11" s="123" t="s">
        <v>200</v>
      </c>
      <c r="E11" s="168">
        <v>7.7539636584222604</v>
      </c>
      <c r="F11" s="168">
        <v>26.410684015792601</v>
      </c>
      <c r="G11" s="168">
        <v>40.634053689009001</v>
      </c>
      <c r="H11" s="168">
        <v>14.077223360259699</v>
      </c>
      <c r="I11" s="168">
        <v>4.4541721229898901</v>
      </c>
      <c r="J11" s="168">
        <v>0.97715684687601101</v>
      </c>
    </row>
    <row r="12" spans="1:10" x14ac:dyDescent="0.15">
      <c r="A12" s="116" t="s">
        <v>204</v>
      </c>
      <c r="B12" s="114" t="s">
        <v>201</v>
      </c>
      <c r="C12" s="111" t="s">
        <v>163</v>
      </c>
      <c r="D12" s="123" t="s">
        <v>199</v>
      </c>
      <c r="E12" s="168">
        <v>9.2188783294482093</v>
      </c>
      <c r="F12" s="168">
        <v>51.458539510614301</v>
      </c>
      <c r="G12" s="168">
        <v>86.697047106407595</v>
      </c>
      <c r="H12" s="168">
        <v>18.809978308026</v>
      </c>
      <c r="I12" s="168">
        <v>4.5685161665252902</v>
      </c>
      <c r="J12" s="168">
        <v>1.2733906758445599</v>
      </c>
    </row>
    <row r="13" spans="1:10" x14ac:dyDescent="0.15">
      <c r="A13" s="119" t="s">
        <v>204</v>
      </c>
      <c r="B13" s="119" t="s">
        <v>201</v>
      </c>
      <c r="C13" s="113" t="s">
        <v>163</v>
      </c>
      <c r="D13" s="119" t="s">
        <v>200</v>
      </c>
      <c r="E13" s="168">
        <v>12.9648246426694</v>
      </c>
      <c r="F13" s="168">
        <v>29.358625982782002</v>
      </c>
      <c r="G13" s="168">
        <v>52.241494888553703</v>
      </c>
      <c r="H13" s="168">
        <v>17.260083480279501</v>
      </c>
      <c r="I13" s="168">
        <v>5.5121301965247902</v>
      </c>
      <c r="J13" s="168">
        <v>1.7624744499218501</v>
      </c>
    </row>
    <row r="14" spans="1:10" x14ac:dyDescent="0.15">
      <c r="A14" s="119" t="s">
        <v>204</v>
      </c>
      <c r="B14" s="119" t="s">
        <v>201</v>
      </c>
      <c r="C14" s="113" t="s">
        <v>164</v>
      </c>
      <c r="D14" s="119" t="s">
        <v>199</v>
      </c>
      <c r="E14" s="168">
        <v>8.3995564719074896</v>
      </c>
      <c r="F14" s="168">
        <v>41.807296430281802</v>
      </c>
      <c r="G14" s="168">
        <v>65.074179817275706</v>
      </c>
      <c r="H14" s="168">
        <v>15.2967569559609</v>
      </c>
      <c r="I14" s="168">
        <v>4.63679388198765</v>
      </c>
      <c r="J14" s="168">
        <v>0.893212216579644</v>
      </c>
    </row>
    <row r="15" spans="1:10" x14ac:dyDescent="0.15">
      <c r="A15" s="119" t="s">
        <v>204</v>
      </c>
      <c r="B15" s="119" t="s">
        <v>201</v>
      </c>
      <c r="C15" s="113" t="s">
        <v>164</v>
      </c>
      <c r="D15" s="119" t="s">
        <v>200</v>
      </c>
      <c r="E15" s="168">
        <v>8.7648510925584304</v>
      </c>
      <c r="F15" s="168">
        <v>44.359619390108101</v>
      </c>
      <c r="G15" s="168">
        <v>49.078400668128197</v>
      </c>
      <c r="H15" s="168">
        <v>17.9903409090909</v>
      </c>
      <c r="I15" s="168">
        <v>5.1917329710848001</v>
      </c>
      <c r="J15" s="168">
        <v>0.94282606067931796</v>
      </c>
    </row>
    <row r="16" spans="1:10" x14ac:dyDescent="0.15">
      <c r="A16" s="119" t="s">
        <v>204</v>
      </c>
      <c r="B16" s="119" t="s">
        <v>201</v>
      </c>
      <c r="C16" s="113" t="s">
        <v>165</v>
      </c>
      <c r="D16" s="119" t="s">
        <v>199</v>
      </c>
      <c r="E16" s="168">
        <v>8.2934176976107299</v>
      </c>
      <c r="F16" s="168">
        <v>33.795306340042401</v>
      </c>
      <c r="G16" s="168">
        <v>43.898610261340799</v>
      </c>
      <c r="H16" s="168">
        <v>15.259947303472</v>
      </c>
      <c r="I16" s="168">
        <v>4.4074084925192398</v>
      </c>
      <c r="J16" s="168">
        <v>0.69399848279567</v>
      </c>
    </row>
    <row r="17" spans="1:10" x14ac:dyDescent="0.15">
      <c r="A17" s="119" t="s">
        <v>204</v>
      </c>
      <c r="B17" s="119" t="s">
        <v>201</v>
      </c>
      <c r="C17" s="113" t="s">
        <v>165</v>
      </c>
      <c r="D17" s="119" t="s">
        <v>200</v>
      </c>
      <c r="E17" s="168">
        <v>9.1249441870210397</v>
      </c>
      <c r="F17" s="168">
        <v>34.316909270117002</v>
      </c>
      <c r="G17" s="168">
        <v>63.707990376092198</v>
      </c>
      <c r="H17" s="168">
        <v>16.337810886907601</v>
      </c>
      <c r="I17" s="168">
        <v>4.3512653166909097</v>
      </c>
      <c r="J17" s="168">
        <v>0.41750987166831199</v>
      </c>
    </row>
    <row r="18" spans="1:10" x14ac:dyDescent="0.15">
      <c r="A18" s="119" t="s">
        <v>204</v>
      </c>
      <c r="B18" s="119" t="s">
        <v>202</v>
      </c>
      <c r="C18" s="113" t="s">
        <v>166</v>
      </c>
      <c r="D18" s="119" t="s">
        <v>199</v>
      </c>
      <c r="E18" s="168"/>
      <c r="F18" s="168"/>
      <c r="G18" s="168"/>
      <c r="H18" s="168"/>
      <c r="I18" s="168"/>
      <c r="J18" s="168"/>
    </row>
    <row r="19" spans="1:10" x14ac:dyDescent="0.15">
      <c r="A19" s="119" t="s">
        <v>204</v>
      </c>
      <c r="B19" s="119" t="s">
        <v>202</v>
      </c>
      <c r="C19" s="113" t="s">
        <v>166</v>
      </c>
      <c r="D19" s="119" t="s">
        <v>200</v>
      </c>
      <c r="E19" s="168"/>
      <c r="F19" s="168"/>
      <c r="G19" s="168"/>
      <c r="H19" s="168"/>
      <c r="I19" s="168"/>
      <c r="J19" s="168"/>
    </row>
    <row r="20" spans="1:10" x14ac:dyDescent="0.15">
      <c r="A20" s="119" t="s">
        <v>204</v>
      </c>
      <c r="B20" s="119" t="s">
        <v>167</v>
      </c>
      <c r="C20" s="113" t="s">
        <v>168</v>
      </c>
      <c r="D20" s="119" t="s">
        <v>199</v>
      </c>
      <c r="E20" s="168">
        <v>7.7173062227549796</v>
      </c>
      <c r="F20" s="168">
        <v>29.8967457241517</v>
      </c>
      <c r="G20" s="168">
        <v>38.589582669640002</v>
      </c>
      <c r="H20" s="168">
        <v>14.775358313750299</v>
      </c>
      <c r="I20" s="168">
        <v>4.1237828057978101</v>
      </c>
      <c r="J20" s="168">
        <v>0.84226160380220405</v>
      </c>
    </row>
    <row r="21" spans="1:10" x14ac:dyDescent="0.15">
      <c r="A21" s="119" t="s">
        <v>204</v>
      </c>
      <c r="B21" s="119" t="s">
        <v>167</v>
      </c>
      <c r="C21" s="113" t="s">
        <v>168</v>
      </c>
      <c r="D21" s="119" t="s">
        <v>200</v>
      </c>
      <c r="E21" s="168">
        <v>9.20342750794841</v>
      </c>
      <c r="F21" s="168">
        <v>39.114358224515797</v>
      </c>
      <c r="G21" s="168">
        <v>49.1006842619746</v>
      </c>
      <c r="H21" s="168">
        <v>17.094031977204398</v>
      </c>
      <c r="I21" s="168">
        <v>4.4583584670446799</v>
      </c>
      <c r="J21" s="168">
        <v>0.73841219895921595</v>
      </c>
    </row>
    <row r="22" spans="1:10" x14ac:dyDescent="0.15">
      <c r="A22" s="119" t="s">
        <v>204</v>
      </c>
      <c r="B22" s="119" t="s">
        <v>167</v>
      </c>
      <c r="C22" s="113" t="s">
        <v>169</v>
      </c>
      <c r="D22" s="119" t="s">
        <v>199</v>
      </c>
      <c r="E22" s="168">
        <v>6.5460815652903497</v>
      </c>
      <c r="F22" s="168">
        <v>11.4834777497557</v>
      </c>
      <c r="G22" s="168">
        <v>27.642876324033999</v>
      </c>
      <c r="H22" s="168">
        <v>10.941528564849699</v>
      </c>
      <c r="I22" s="168">
        <v>3.5394724490753799</v>
      </c>
      <c r="J22" s="168">
        <v>0.86458568707834305</v>
      </c>
    </row>
    <row r="23" spans="1:10" x14ac:dyDescent="0.15">
      <c r="A23" s="119" t="s">
        <v>204</v>
      </c>
      <c r="B23" s="119" t="s">
        <v>167</v>
      </c>
      <c r="C23" s="113" t="s">
        <v>169</v>
      </c>
      <c r="D23" s="119" t="s">
        <v>200</v>
      </c>
      <c r="E23" s="168">
        <v>5.5964108438335201</v>
      </c>
      <c r="F23" s="168">
        <v>36.562230768128799</v>
      </c>
      <c r="G23" s="168">
        <v>62.219264892268697</v>
      </c>
      <c r="H23" s="168">
        <v>15.4579838340705</v>
      </c>
      <c r="I23" s="168">
        <v>2.6162975344755499</v>
      </c>
      <c r="J23" s="168">
        <v>0.55248838752488405</v>
      </c>
    </row>
    <row r="24" spans="1:10" x14ac:dyDescent="0.15">
      <c r="A24" s="119" t="s">
        <v>204</v>
      </c>
      <c r="B24" s="119" t="s">
        <v>167</v>
      </c>
      <c r="C24" s="113" t="s">
        <v>170</v>
      </c>
      <c r="D24" s="119" t="s">
        <v>199</v>
      </c>
      <c r="E24" s="168">
        <v>10.0181551166171</v>
      </c>
      <c r="F24" s="168">
        <v>25.767214384380999</v>
      </c>
      <c r="G24" s="168">
        <v>42.116591778998199</v>
      </c>
      <c r="H24" s="168">
        <v>15.8658190123388</v>
      </c>
      <c r="I24" s="168">
        <v>5.2853120600657002</v>
      </c>
      <c r="J24" s="168">
        <v>1.05530451053647</v>
      </c>
    </row>
    <row r="25" spans="1:10" x14ac:dyDescent="0.15">
      <c r="A25" s="119" t="s">
        <v>204</v>
      </c>
      <c r="B25" s="119" t="s">
        <v>167</v>
      </c>
      <c r="C25" s="113" t="s">
        <v>170</v>
      </c>
      <c r="D25" s="119" t="s">
        <v>200</v>
      </c>
      <c r="E25" s="168">
        <v>8.3780718182447096</v>
      </c>
      <c r="F25" s="168">
        <v>16.7741934343161</v>
      </c>
      <c r="G25" s="168">
        <v>30.6518608660379</v>
      </c>
      <c r="H25" s="168">
        <v>17.366003920470501</v>
      </c>
      <c r="I25" s="168">
        <v>5.3006361995734403</v>
      </c>
      <c r="J25" s="168">
        <v>0.569078295341923</v>
      </c>
    </row>
    <row r="26" spans="1:10" x14ac:dyDescent="0.15">
      <c r="A26" s="119" t="s">
        <v>204</v>
      </c>
      <c r="B26" s="119" t="s">
        <v>167</v>
      </c>
      <c r="C26" s="113" t="s">
        <v>171</v>
      </c>
      <c r="D26" s="119" t="s">
        <v>199</v>
      </c>
      <c r="E26" s="168">
        <v>10.779928046275201</v>
      </c>
      <c r="F26" s="168">
        <v>35.687529594415402</v>
      </c>
      <c r="G26" s="168">
        <v>58.266687580605797</v>
      </c>
      <c r="H26" s="168">
        <v>20.334058468478901</v>
      </c>
      <c r="I26" s="168">
        <v>5.8554864976496299</v>
      </c>
      <c r="J26" s="168">
        <v>1.2612033043351101</v>
      </c>
    </row>
    <row r="27" spans="1:10" x14ac:dyDescent="0.15">
      <c r="A27" s="119" t="s">
        <v>204</v>
      </c>
      <c r="B27" s="119" t="s">
        <v>167</v>
      </c>
      <c r="C27" s="113" t="s">
        <v>171</v>
      </c>
      <c r="D27" s="119" t="s">
        <v>200</v>
      </c>
      <c r="E27" s="168">
        <v>10.56031444603</v>
      </c>
      <c r="F27" s="168">
        <v>54.6211293889071</v>
      </c>
      <c r="G27" s="168">
        <v>72.572595281306704</v>
      </c>
      <c r="H27" s="168">
        <v>26.291442213516198</v>
      </c>
      <c r="I27" s="168">
        <v>5.4228093488626596</v>
      </c>
      <c r="J27" s="168">
        <v>0.76502113639238201</v>
      </c>
    </row>
    <row r="28" spans="1:10" x14ac:dyDescent="0.15">
      <c r="A28" s="119" t="s">
        <v>204</v>
      </c>
      <c r="B28" s="119" t="s">
        <v>202</v>
      </c>
      <c r="C28" s="113" t="s">
        <v>166</v>
      </c>
      <c r="D28" s="119" t="s">
        <v>199</v>
      </c>
      <c r="E28" s="168"/>
      <c r="F28" s="168"/>
      <c r="G28" s="168"/>
      <c r="H28" s="168"/>
      <c r="I28" s="168"/>
      <c r="J28" s="168"/>
    </row>
    <row r="29" spans="1:10" x14ac:dyDescent="0.15">
      <c r="A29" s="119" t="s">
        <v>204</v>
      </c>
      <c r="B29" s="119" t="s">
        <v>202</v>
      </c>
      <c r="C29" s="113" t="s">
        <v>166</v>
      </c>
      <c r="D29" s="119" t="s">
        <v>200</v>
      </c>
      <c r="E29" s="168"/>
      <c r="F29" s="168"/>
      <c r="G29" s="168"/>
      <c r="H29" s="168"/>
      <c r="I29" s="168"/>
      <c r="J29" s="168"/>
    </row>
    <row r="30" spans="1:10" x14ac:dyDescent="0.15">
      <c r="A30" s="119" t="s">
        <v>204</v>
      </c>
      <c r="B30" s="119" t="s">
        <v>172</v>
      </c>
      <c r="C30" s="113" t="s">
        <v>1263</v>
      </c>
      <c r="D30" s="119" t="s">
        <v>199</v>
      </c>
      <c r="E30" s="168">
        <v>7.6151740082745203</v>
      </c>
      <c r="F30" s="168">
        <v>27.713235062528501</v>
      </c>
      <c r="G30" s="168">
        <v>35.249709302325599</v>
      </c>
      <c r="H30" s="168">
        <v>12.866895324589599</v>
      </c>
      <c r="I30" s="168">
        <v>4.4952461437203297</v>
      </c>
      <c r="J30" s="168">
        <v>1.00408586163095</v>
      </c>
    </row>
    <row r="31" spans="1:10" x14ac:dyDescent="0.15">
      <c r="A31" s="119" t="s">
        <v>204</v>
      </c>
      <c r="B31" s="119" t="s">
        <v>172</v>
      </c>
      <c r="C31" s="113" t="s">
        <v>1263</v>
      </c>
      <c r="D31" s="119" t="s">
        <v>200</v>
      </c>
      <c r="E31" s="168">
        <v>9.6129575164442205</v>
      </c>
      <c r="F31" s="168">
        <v>36.8529392104127</v>
      </c>
      <c r="G31" s="168">
        <v>47.335736752964003</v>
      </c>
      <c r="H31" s="168">
        <v>17.468105097144399</v>
      </c>
      <c r="I31" s="168">
        <v>4.0620942785174501</v>
      </c>
      <c r="J31" s="168">
        <v>1.0860957642725599</v>
      </c>
    </row>
    <row r="32" spans="1:10" x14ac:dyDescent="0.15">
      <c r="A32" s="119" t="s">
        <v>204</v>
      </c>
      <c r="B32" s="119" t="s">
        <v>173</v>
      </c>
      <c r="C32" s="113" t="s">
        <v>1787</v>
      </c>
      <c r="D32" s="119" t="s">
        <v>199</v>
      </c>
      <c r="E32" s="168">
        <v>7.7161031055637999</v>
      </c>
      <c r="F32" s="168">
        <v>28.488190409165401</v>
      </c>
      <c r="G32" s="168">
        <v>52.461578901252999</v>
      </c>
      <c r="H32" s="168">
        <v>15.768827433296901</v>
      </c>
      <c r="I32" s="168">
        <v>3.1594126160471601</v>
      </c>
      <c r="J32" s="168">
        <v>0.88837827682880999</v>
      </c>
    </row>
    <row r="33" spans="1:10" x14ac:dyDescent="0.15">
      <c r="A33" s="119" t="s">
        <v>204</v>
      </c>
      <c r="B33" s="119" t="s">
        <v>173</v>
      </c>
      <c r="C33" s="113" t="s">
        <v>1787</v>
      </c>
      <c r="D33" s="119" t="s">
        <v>200</v>
      </c>
      <c r="E33" s="168">
        <v>13.079728815157701</v>
      </c>
      <c r="F33" s="168">
        <v>18.866098266061901</v>
      </c>
      <c r="G33" s="168">
        <v>58.815257408413302</v>
      </c>
      <c r="H33" s="168">
        <v>27.6318148420279</v>
      </c>
      <c r="I33" s="168">
        <v>11.6106496458862</v>
      </c>
      <c r="J33" s="168">
        <v>3.6971541733900501</v>
      </c>
    </row>
    <row r="34" spans="1:10" x14ac:dyDescent="0.15">
      <c r="A34" s="119" t="s">
        <v>204</v>
      </c>
      <c r="B34" s="119" t="s">
        <v>174</v>
      </c>
      <c r="C34" s="113" t="s">
        <v>1423</v>
      </c>
      <c r="D34" s="119" t="s">
        <v>199</v>
      </c>
      <c r="E34" s="168">
        <v>8.5918586797241403</v>
      </c>
      <c r="F34" s="168">
        <v>19.7770304313254</v>
      </c>
      <c r="G34" s="168">
        <v>25.367978437328802</v>
      </c>
      <c r="H34" s="168">
        <v>13.6097589644083</v>
      </c>
      <c r="I34" s="168">
        <v>4.6943265122363496</v>
      </c>
      <c r="J34" s="168">
        <v>1.2877080493792901</v>
      </c>
    </row>
    <row r="35" spans="1:10" x14ac:dyDescent="0.15">
      <c r="A35" s="119" t="s">
        <v>204</v>
      </c>
      <c r="B35" s="119" t="s">
        <v>174</v>
      </c>
      <c r="C35" s="113" t="s">
        <v>1423</v>
      </c>
      <c r="D35" s="119" t="s">
        <v>200</v>
      </c>
      <c r="E35" s="168">
        <v>12.691032648464301</v>
      </c>
      <c r="F35" s="168">
        <v>19.293706397194001</v>
      </c>
      <c r="G35" s="168">
        <v>35.330646293288403</v>
      </c>
      <c r="H35" s="168">
        <v>18.232468387073801</v>
      </c>
      <c r="I35" s="168">
        <v>7.3624672355193503</v>
      </c>
      <c r="J35" s="168">
        <v>2.2326553639534499</v>
      </c>
    </row>
    <row r="36" spans="1:10" x14ac:dyDescent="0.15">
      <c r="A36" s="119" t="s">
        <v>204</v>
      </c>
      <c r="B36" s="119" t="s">
        <v>175</v>
      </c>
      <c r="C36" s="113" t="s">
        <v>1788</v>
      </c>
      <c r="D36" s="119" t="s">
        <v>199</v>
      </c>
      <c r="E36" s="168">
        <v>6.8126322389724301</v>
      </c>
      <c r="F36" s="168">
        <v>23.709240906736401</v>
      </c>
      <c r="G36" s="168">
        <v>34.719717120540402</v>
      </c>
      <c r="H36" s="168">
        <v>12.7953420535848</v>
      </c>
      <c r="I36" s="168">
        <v>3.9624363962885401</v>
      </c>
      <c r="J36" s="168">
        <v>0.70591575882644597</v>
      </c>
    </row>
    <row r="37" spans="1:10" x14ac:dyDescent="0.15">
      <c r="A37" s="119" t="s">
        <v>204</v>
      </c>
      <c r="B37" s="119" t="s">
        <v>175</v>
      </c>
      <c r="C37" s="113" t="s">
        <v>1088</v>
      </c>
      <c r="D37" s="119" t="s">
        <v>200</v>
      </c>
      <c r="E37" s="168">
        <v>5.6796815255408699</v>
      </c>
      <c r="F37" s="168">
        <v>34.7506184749193</v>
      </c>
      <c r="G37" s="168">
        <v>40.738667090822297</v>
      </c>
      <c r="H37" s="168">
        <v>10.3068575597301</v>
      </c>
      <c r="I37" s="168">
        <v>2.2397111014258102</v>
      </c>
      <c r="J37" s="168">
        <v>0.35768579679357398</v>
      </c>
    </row>
    <row r="38" spans="1:10" x14ac:dyDescent="0.15">
      <c r="A38" s="119" t="s">
        <v>204</v>
      </c>
      <c r="B38" s="119" t="s">
        <v>176</v>
      </c>
      <c r="C38" s="113" t="s">
        <v>1018</v>
      </c>
      <c r="D38" s="119" t="s">
        <v>199</v>
      </c>
      <c r="E38" s="168">
        <v>1.0763835284257901</v>
      </c>
      <c r="F38" s="168">
        <v>6.21344742371351</v>
      </c>
      <c r="G38" s="168">
        <v>13.247640043452201</v>
      </c>
      <c r="H38" s="168">
        <v>1.16567006720413</v>
      </c>
      <c r="I38" s="168">
        <v>0.98709698964744097</v>
      </c>
      <c r="J38" s="168">
        <v>0.36619368021993498</v>
      </c>
    </row>
    <row r="39" spans="1:10" x14ac:dyDescent="0.15">
      <c r="A39" s="119" t="s">
        <v>204</v>
      </c>
      <c r="B39" s="119" t="s">
        <v>176</v>
      </c>
      <c r="C39" s="113" t="s">
        <v>1018</v>
      </c>
      <c r="D39" s="119" t="s">
        <v>200</v>
      </c>
      <c r="E39" s="168">
        <v>6.1653473590574999</v>
      </c>
      <c r="F39" s="168">
        <v>7.6407093279871798</v>
      </c>
      <c r="G39" s="168">
        <v>21.234860942303602</v>
      </c>
      <c r="H39" s="168">
        <v>12.571765747160301</v>
      </c>
      <c r="I39" s="168">
        <v>3.56843307209218</v>
      </c>
      <c r="J39" s="168">
        <v>0.65783480223829904</v>
      </c>
    </row>
    <row r="40" spans="1:10" x14ac:dyDescent="0.15">
      <c r="A40" s="119" t="s">
        <v>204</v>
      </c>
      <c r="B40" s="119" t="s">
        <v>191</v>
      </c>
      <c r="C40" s="113" t="s">
        <v>178</v>
      </c>
      <c r="D40" s="119" t="s">
        <v>199</v>
      </c>
      <c r="E40" s="168">
        <v>5.0394960285288999</v>
      </c>
      <c r="F40" s="168">
        <v>21.136928678058801</v>
      </c>
      <c r="G40" s="168">
        <v>27.872616884759601</v>
      </c>
      <c r="H40" s="168">
        <v>9.5026759922986308</v>
      </c>
      <c r="I40" s="168">
        <v>2.4105767641712101</v>
      </c>
      <c r="J40" s="168">
        <v>0.49375589066918002</v>
      </c>
    </row>
    <row r="41" spans="1:10" x14ac:dyDescent="0.15">
      <c r="A41" s="119" t="s">
        <v>204</v>
      </c>
      <c r="B41" s="119" t="s">
        <v>191</v>
      </c>
      <c r="C41" s="113" t="s">
        <v>178</v>
      </c>
      <c r="D41" s="119" t="s">
        <v>200</v>
      </c>
      <c r="E41" s="168">
        <v>6.2257672966880504</v>
      </c>
      <c r="F41" s="168">
        <v>26.967523262817998</v>
      </c>
      <c r="G41" s="168">
        <v>36.374456703443698</v>
      </c>
      <c r="H41" s="168">
        <v>11.46</v>
      </c>
      <c r="I41" s="168">
        <v>2.94911776774723</v>
      </c>
      <c r="J41" s="168">
        <v>0.48240776214617298</v>
      </c>
    </row>
    <row r="42" spans="1:10" x14ac:dyDescent="0.15">
      <c r="A42" s="119" t="s">
        <v>204</v>
      </c>
      <c r="B42" s="119" t="s">
        <v>191</v>
      </c>
      <c r="C42" s="113" t="s">
        <v>179</v>
      </c>
      <c r="D42" s="119" t="s">
        <v>199</v>
      </c>
      <c r="E42" s="168">
        <v>4.5041833194255396</v>
      </c>
      <c r="F42" s="168">
        <v>19.1061337329953</v>
      </c>
      <c r="G42" s="168">
        <v>27.966159688297299</v>
      </c>
      <c r="H42" s="168">
        <v>8.3819919613378602</v>
      </c>
      <c r="I42" s="168">
        <v>2.4173008885963498</v>
      </c>
      <c r="J42" s="168">
        <v>0.42333881192768302</v>
      </c>
    </row>
    <row r="43" spans="1:10" x14ac:dyDescent="0.15">
      <c r="A43" s="119" t="s">
        <v>204</v>
      </c>
      <c r="B43" s="119" t="s">
        <v>191</v>
      </c>
      <c r="C43" s="113" t="s">
        <v>179</v>
      </c>
      <c r="D43" s="119" t="s">
        <v>200</v>
      </c>
      <c r="E43" s="168">
        <v>5.8630832889507998</v>
      </c>
      <c r="F43" s="168">
        <v>32.390850196474602</v>
      </c>
      <c r="G43" s="168">
        <v>26.0937320023037</v>
      </c>
      <c r="H43" s="168">
        <v>9.4781629896443</v>
      </c>
      <c r="I43" s="168">
        <v>1.5706996188368401</v>
      </c>
      <c r="J43" s="168">
        <v>0.36185383244206798</v>
      </c>
    </row>
    <row r="44" spans="1:10" x14ac:dyDescent="0.15">
      <c r="A44" s="119" t="s">
        <v>204</v>
      </c>
      <c r="B44" s="119" t="s">
        <v>191</v>
      </c>
      <c r="C44" s="113" t="s">
        <v>180</v>
      </c>
      <c r="D44" s="119" t="s">
        <v>199</v>
      </c>
      <c r="E44" s="168">
        <v>6.7178972819743201</v>
      </c>
      <c r="F44" s="168">
        <v>19.630070027329001</v>
      </c>
      <c r="G44" s="168">
        <v>44.832087406555502</v>
      </c>
      <c r="H44" s="168">
        <v>11.978345570715</v>
      </c>
      <c r="I44" s="168">
        <v>3.3522649803969502</v>
      </c>
      <c r="J44" s="168">
        <v>0.62722284500560499</v>
      </c>
    </row>
    <row r="45" spans="1:10" x14ac:dyDescent="0.15">
      <c r="A45" s="119" t="s">
        <v>204</v>
      </c>
      <c r="B45" s="119" t="s">
        <v>191</v>
      </c>
      <c r="C45" s="113" t="s">
        <v>180</v>
      </c>
      <c r="D45" s="119" t="s">
        <v>200</v>
      </c>
      <c r="E45" s="168">
        <v>7.6959327111418396</v>
      </c>
      <c r="F45" s="168">
        <v>17.525520693407</v>
      </c>
      <c r="G45" s="168">
        <v>54.2533822849214</v>
      </c>
      <c r="H45" s="168">
        <v>12.697844933487801</v>
      </c>
      <c r="I45" s="168">
        <v>5.3602599625132399</v>
      </c>
      <c r="J45" s="168">
        <v>1.0576532182170599</v>
      </c>
    </row>
    <row r="46" spans="1:10" x14ac:dyDescent="0.15">
      <c r="A46" s="119" t="s">
        <v>204</v>
      </c>
      <c r="B46" s="119" t="s">
        <v>191</v>
      </c>
      <c r="C46" s="113" t="s">
        <v>181</v>
      </c>
      <c r="D46" s="119" t="s">
        <v>199</v>
      </c>
      <c r="E46" s="168">
        <v>3.7734693134152302</v>
      </c>
      <c r="F46" s="168">
        <v>24.208043122671601</v>
      </c>
      <c r="G46" s="168">
        <v>21.514701455092801</v>
      </c>
      <c r="H46" s="168">
        <v>6.9472621626944999</v>
      </c>
      <c r="I46" s="168">
        <v>1.80127398591806</v>
      </c>
      <c r="J46" s="168">
        <v>0.332526765885512</v>
      </c>
    </row>
    <row r="47" spans="1:10" x14ac:dyDescent="0.15">
      <c r="A47" s="119" t="s">
        <v>204</v>
      </c>
      <c r="B47" s="119" t="s">
        <v>191</v>
      </c>
      <c r="C47" s="113" t="s">
        <v>181</v>
      </c>
      <c r="D47" s="119" t="s">
        <v>200</v>
      </c>
      <c r="E47" s="168">
        <v>5.9819572070561398</v>
      </c>
      <c r="F47" s="168">
        <v>11.8527636621436</v>
      </c>
      <c r="G47" s="168">
        <v>21.050085984522799</v>
      </c>
      <c r="H47" s="168">
        <v>10.797262396694199</v>
      </c>
      <c r="I47" s="168">
        <v>2.4765773160859399</v>
      </c>
      <c r="J47" s="168">
        <v>0.55179788798288998</v>
      </c>
    </row>
    <row r="48" spans="1:10" x14ac:dyDescent="0.15">
      <c r="A48" s="119" t="s">
        <v>204</v>
      </c>
      <c r="B48" s="119" t="s">
        <v>191</v>
      </c>
      <c r="C48" s="113" t="s">
        <v>182</v>
      </c>
      <c r="D48" s="119" t="s">
        <v>199</v>
      </c>
      <c r="E48" s="168">
        <v>4.9618209890983902</v>
      </c>
      <c r="F48" s="168">
        <v>15.112330905377</v>
      </c>
      <c r="G48" s="168">
        <v>28.1627816627817</v>
      </c>
      <c r="H48" s="168">
        <v>10.5946348429213</v>
      </c>
      <c r="I48" s="168">
        <v>2.2564722376658901</v>
      </c>
      <c r="J48" s="168">
        <v>0.47997446294070101</v>
      </c>
    </row>
    <row r="49" spans="1:10" x14ac:dyDescent="0.15">
      <c r="A49" s="119" t="s">
        <v>204</v>
      </c>
      <c r="B49" s="119" t="s">
        <v>191</v>
      </c>
      <c r="C49" s="113" t="s">
        <v>182</v>
      </c>
      <c r="D49" s="119" t="s">
        <v>200</v>
      </c>
      <c r="E49" s="168">
        <v>8.4128202537484302</v>
      </c>
      <c r="F49" s="168">
        <v>42.844448868792703</v>
      </c>
      <c r="G49" s="168">
        <v>71.012048192771005</v>
      </c>
      <c r="H49" s="168">
        <v>15.8783961437336</v>
      </c>
      <c r="I49" s="168">
        <v>4.0197067123097598</v>
      </c>
      <c r="J49" s="168">
        <v>0.80457827623290801</v>
      </c>
    </row>
    <row r="50" spans="1:10" x14ac:dyDescent="0.15">
      <c r="A50" s="119" t="s">
        <v>204</v>
      </c>
      <c r="B50" s="119" t="s">
        <v>191</v>
      </c>
      <c r="C50" s="113" t="s">
        <v>183</v>
      </c>
      <c r="D50" s="119" t="s">
        <v>199</v>
      </c>
      <c r="E50" s="168">
        <v>4.2510332350919198</v>
      </c>
      <c r="F50" s="168">
        <v>28.6479044976283</v>
      </c>
      <c r="G50" s="168">
        <v>24.248912593206299</v>
      </c>
      <c r="H50" s="168">
        <v>7.2171773297348798</v>
      </c>
      <c r="I50" s="168">
        <v>2.0188376247270901</v>
      </c>
      <c r="J50" s="168">
        <v>0.56054638286585801</v>
      </c>
    </row>
    <row r="51" spans="1:10" x14ac:dyDescent="0.15">
      <c r="A51" s="119" t="s">
        <v>204</v>
      </c>
      <c r="B51" s="119" t="s">
        <v>191</v>
      </c>
      <c r="C51" s="113" t="s">
        <v>183</v>
      </c>
      <c r="D51" s="119" t="s">
        <v>200</v>
      </c>
      <c r="E51" s="168">
        <v>5.0567771084337299</v>
      </c>
      <c r="F51" s="168">
        <v>11.413503867289</v>
      </c>
      <c r="G51" s="168">
        <v>29.285714285714299</v>
      </c>
      <c r="H51" s="168">
        <v>9.8106074097525902</v>
      </c>
      <c r="I51" s="168">
        <v>2.9630216245919101</v>
      </c>
      <c r="J51" s="168">
        <v>0.57744004216814504</v>
      </c>
    </row>
    <row r="52" spans="1:10" x14ac:dyDescent="0.15">
      <c r="A52" s="119" t="s">
        <v>204</v>
      </c>
      <c r="B52" s="119" t="s">
        <v>202</v>
      </c>
      <c r="C52" s="113" t="s">
        <v>166</v>
      </c>
      <c r="D52" s="119" t="s">
        <v>199</v>
      </c>
      <c r="E52" s="168"/>
      <c r="F52" s="168"/>
      <c r="G52" s="168"/>
      <c r="H52" s="168"/>
      <c r="I52" s="168"/>
      <c r="J52" s="168"/>
    </row>
    <row r="53" spans="1:10" x14ac:dyDescent="0.15">
      <c r="A53" s="119" t="s">
        <v>204</v>
      </c>
      <c r="B53" s="119" t="s">
        <v>202</v>
      </c>
      <c r="C53" s="113" t="s">
        <v>166</v>
      </c>
      <c r="D53" s="119" t="s">
        <v>200</v>
      </c>
      <c r="E53" s="168"/>
      <c r="F53" s="168"/>
      <c r="G53" s="168"/>
      <c r="H53" s="168"/>
      <c r="I53" s="168"/>
      <c r="J53" s="168"/>
    </row>
    <row r="54" spans="1:10" x14ac:dyDescent="0.15">
      <c r="A54" s="119" t="s">
        <v>204</v>
      </c>
      <c r="B54" s="119" t="s">
        <v>184</v>
      </c>
      <c r="C54" s="113" t="s">
        <v>1638</v>
      </c>
      <c r="D54" s="119" t="s">
        <v>199</v>
      </c>
      <c r="E54" s="168">
        <v>6.6516715016473098</v>
      </c>
      <c r="F54" s="168">
        <v>33.297395907790197</v>
      </c>
      <c r="G54" s="168">
        <v>95.801627446668206</v>
      </c>
      <c r="H54" s="168">
        <v>8.9141422023257508</v>
      </c>
      <c r="I54" s="168">
        <v>3.21228312871059</v>
      </c>
      <c r="J54" s="168">
        <v>0.62179042331714096</v>
      </c>
    </row>
    <row r="55" spans="1:10" x14ac:dyDescent="0.15">
      <c r="A55" s="119" t="s">
        <v>204</v>
      </c>
      <c r="B55" s="119" t="s">
        <v>184</v>
      </c>
      <c r="C55" s="113" t="s">
        <v>1638</v>
      </c>
      <c r="D55" s="119" t="s">
        <v>200</v>
      </c>
      <c r="E55" s="172">
        <v>6.6516715016473098</v>
      </c>
      <c r="F55" s="172">
        <v>33.297395907790197</v>
      </c>
      <c r="G55" s="172">
        <v>95.801627446668206</v>
      </c>
      <c r="H55" s="172">
        <v>8.9141422023257508</v>
      </c>
      <c r="I55" s="172">
        <v>3.21228312871059</v>
      </c>
      <c r="J55" s="172">
        <v>0.62179042331714096</v>
      </c>
    </row>
    <row r="56" spans="1:10" x14ac:dyDescent="0.15">
      <c r="A56" s="119" t="s">
        <v>204</v>
      </c>
      <c r="B56" s="119" t="s">
        <v>185</v>
      </c>
      <c r="C56" s="113" t="s">
        <v>1652</v>
      </c>
      <c r="D56" s="119" t="s">
        <v>199</v>
      </c>
      <c r="E56" s="172">
        <v>3.9503560158983402</v>
      </c>
      <c r="F56" s="172">
        <v>23.601278013126599</v>
      </c>
      <c r="G56" s="172">
        <v>22.5631925316961</v>
      </c>
      <c r="H56" s="172">
        <v>7.4292210402555501</v>
      </c>
      <c r="I56" s="172">
        <v>2.0321884666282402</v>
      </c>
      <c r="J56" s="172">
        <v>0.64948422414836504</v>
      </c>
    </row>
    <row r="57" spans="1:10" x14ac:dyDescent="0.15">
      <c r="A57" s="119" t="s">
        <v>204</v>
      </c>
      <c r="B57" s="119" t="s">
        <v>185</v>
      </c>
      <c r="C57" s="113" t="s">
        <v>1652</v>
      </c>
      <c r="D57" s="119" t="s">
        <v>200</v>
      </c>
      <c r="E57" s="168">
        <v>2.6072302152998801</v>
      </c>
      <c r="F57" s="168">
        <v>13.563581455402501</v>
      </c>
      <c r="G57" s="168">
        <v>17.268609492089901</v>
      </c>
      <c r="H57" s="168">
        <v>5.0241638426403403</v>
      </c>
      <c r="I57" s="168">
        <v>1.22977917981073</v>
      </c>
      <c r="J57" s="168">
        <v>0.19425388215273301</v>
      </c>
    </row>
    <row r="58" spans="1:10" x14ac:dyDescent="0.15">
      <c r="A58" s="119" t="s">
        <v>204</v>
      </c>
      <c r="B58" s="119" t="s">
        <v>186</v>
      </c>
      <c r="C58" s="113" t="s">
        <v>1825</v>
      </c>
      <c r="D58" s="119" t="s">
        <v>199</v>
      </c>
      <c r="E58" s="168">
        <v>13.693209134615399</v>
      </c>
      <c r="F58" s="168">
        <v>26.891753780614199</v>
      </c>
      <c r="G58" s="168">
        <v>68.188145779672595</v>
      </c>
      <c r="H58" s="168">
        <v>19.513342320388499</v>
      </c>
      <c r="I58" s="168">
        <v>8.9037170004491397</v>
      </c>
      <c r="J58" s="168">
        <v>2.4800144598223501</v>
      </c>
    </row>
    <row r="59" spans="1:10" x14ac:dyDescent="0.15">
      <c r="A59" s="119" t="s">
        <v>220</v>
      </c>
      <c r="B59" s="119" t="s">
        <v>186</v>
      </c>
      <c r="C59" s="113" t="s">
        <v>1825</v>
      </c>
      <c r="D59" s="119" t="s">
        <v>200</v>
      </c>
      <c r="E59" s="168">
        <v>10.8995472679188</v>
      </c>
      <c r="F59" s="168">
        <v>46.113294617580003</v>
      </c>
      <c r="G59" s="168">
        <v>140.91396103896099</v>
      </c>
      <c r="H59" s="168">
        <v>14.4827911802853</v>
      </c>
      <c r="I59" s="168">
        <v>1.6331909620023499</v>
      </c>
      <c r="J59" s="168">
        <v>0.62013883305191497</v>
      </c>
    </row>
    <row r="60" spans="1:10" x14ac:dyDescent="0.15">
      <c r="A60" s="119" t="s">
        <v>204</v>
      </c>
      <c r="B60" s="113" t="s">
        <v>1784</v>
      </c>
      <c r="C60" s="113" t="s">
        <v>287</v>
      </c>
      <c r="D60" s="119" t="s">
        <v>199</v>
      </c>
      <c r="E60" s="168">
        <v>6.5675751828925302</v>
      </c>
      <c r="F60" s="168">
        <v>27.377469454330701</v>
      </c>
      <c r="G60" s="168">
        <v>34.008658278310698</v>
      </c>
      <c r="H60" s="168">
        <v>12.0662439621389</v>
      </c>
      <c r="I60" s="168">
        <v>3.33085244889467</v>
      </c>
      <c r="J60" s="168">
        <v>0.66178210336451504</v>
      </c>
    </row>
    <row r="61" spans="1:10" x14ac:dyDescent="0.15">
      <c r="A61" s="119" t="s">
        <v>220</v>
      </c>
      <c r="B61" s="113" t="s">
        <v>1784</v>
      </c>
      <c r="C61" s="113" t="s">
        <v>287</v>
      </c>
      <c r="D61" s="119" t="s">
        <v>200</v>
      </c>
      <c r="E61" s="168">
        <v>7.2118169249799902</v>
      </c>
      <c r="F61" s="168">
        <v>33.376073020505302</v>
      </c>
      <c r="G61" s="168">
        <v>39.317914643496003</v>
      </c>
      <c r="H61" s="168">
        <v>13.609734981482401</v>
      </c>
      <c r="I61" s="168">
        <v>3.5278888704829998</v>
      </c>
      <c r="J61" s="168">
        <v>0.61929782487045903</v>
      </c>
    </row>
    <row r="64" spans="1:10" x14ac:dyDescent="0.15">
      <c r="A64" s="112" t="s">
        <v>221</v>
      </c>
    </row>
    <row r="65" spans="1:1" x14ac:dyDescent="0.15">
      <c r="A65" s="112" t="s">
        <v>222</v>
      </c>
    </row>
    <row r="66" spans="1:1" x14ac:dyDescent="0.15">
      <c r="A66" s="112" t="s">
        <v>1786</v>
      </c>
    </row>
    <row r="67" spans="1:1" x14ac:dyDescent="0.15">
      <c r="A67" s="112" t="s">
        <v>1785</v>
      </c>
    </row>
    <row r="68" spans="1:1" x14ac:dyDescent="0.15">
      <c r="A68" s="112" t="s">
        <v>236</v>
      </c>
    </row>
  </sheetData>
  <phoneticPr fontId="1"/>
  <conditionalFormatting sqref="C2:D12">
    <cfRule type="cellIs" dxfId="2" priority="1" operator="lessThan">
      <formula>0</formula>
    </cfRule>
  </conditionalFormatting>
  <pageMargins left="0.7" right="0.7" top="0.75" bottom="0.75" header="0.3" footer="0.3"/>
  <pageSetup paperSize="9" scale="99" orientation="portrait"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A1:J61"/>
  <sheetViews>
    <sheetView zoomScale="85" zoomScaleNormal="85" workbookViewId="0">
      <selection activeCell="E66" sqref="E66"/>
    </sheetView>
  </sheetViews>
  <sheetFormatPr defaultColWidth="9" defaultRowHeight="11.25" x14ac:dyDescent="0.15"/>
  <cols>
    <col min="1" max="1" width="18.875" style="112" bestFit="1" customWidth="1"/>
    <col min="2" max="2" width="20.5" style="112" bestFit="1" customWidth="1"/>
    <col min="3" max="3" width="24" style="112" bestFit="1" customWidth="1"/>
    <col min="4" max="4" width="10.5" style="112" bestFit="1" customWidth="1"/>
    <col min="5" max="16384" width="9" style="112"/>
  </cols>
  <sheetData>
    <row r="1" spans="1:10" x14ac:dyDescent="0.15">
      <c r="A1" s="1" t="s">
        <v>193</v>
      </c>
      <c r="B1" s="2" t="s">
        <v>194</v>
      </c>
      <c r="C1" s="2" t="s">
        <v>195</v>
      </c>
      <c r="D1" s="3" t="s">
        <v>196</v>
      </c>
      <c r="E1" s="3" t="s">
        <v>197</v>
      </c>
      <c r="F1" s="3" t="s">
        <v>15</v>
      </c>
      <c r="G1" s="3" t="s">
        <v>209</v>
      </c>
      <c r="H1" s="3" t="s">
        <v>210</v>
      </c>
      <c r="I1" s="3" t="s">
        <v>211</v>
      </c>
      <c r="J1" s="3" t="s">
        <v>212</v>
      </c>
    </row>
    <row r="2" spans="1:10" x14ac:dyDescent="0.15">
      <c r="A2" s="116" t="s">
        <v>205</v>
      </c>
      <c r="B2" s="114" t="s">
        <v>155</v>
      </c>
      <c r="C2" s="111" t="s">
        <v>264</v>
      </c>
      <c r="D2" s="124" t="s">
        <v>199</v>
      </c>
      <c r="E2" s="169">
        <v>1.0813262139419999</v>
      </c>
      <c r="F2" s="169">
        <v>1.57231268687911</v>
      </c>
      <c r="G2" s="169">
        <v>3.9496289340515802</v>
      </c>
      <c r="H2" s="169">
        <v>1.98205069291491</v>
      </c>
      <c r="I2" s="169">
        <v>0.59817654071941395</v>
      </c>
      <c r="J2" s="169">
        <v>-0.70288880441518198</v>
      </c>
    </row>
    <row r="3" spans="1:10" x14ac:dyDescent="0.15">
      <c r="A3" s="116" t="s">
        <v>205</v>
      </c>
      <c r="B3" s="114" t="s">
        <v>155</v>
      </c>
      <c r="C3" s="111" t="s">
        <v>264</v>
      </c>
      <c r="D3" s="124" t="s">
        <v>200</v>
      </c>
      <c r="E3" s="169">
        <v>1.52760939480336</v>
      </c>
      <c r="F3" s="169">
        <v>2.63047107134572</v>
      </c>
      <c r="G3" s="169">
        <v>6.4337716606231101</v>
      </c>
      <c r="H3" s="169">
        <v>2.4838340749977301</v>
      </c>
      <c r="I3" s="169">
        <v>0.81383405938003694</v>
      </c>
      <c r="J3" s="169">
        <v>5.3539614488982999E-2</v>
      </c>
    </row>
    <row r="4" spans="1:10" x14ac:dyDescent="0.15">
      <c r="A4" s="116" t="s">
        <v>205</v>
      </c>
      <c r="B4" s="114" t="s">
        <v>189</v>
      </c>
      <c r="C4" s="111" t="s">
        <v>357</v>
      </c>
      <c r="D4" s="124" t="s">
        <v>199</v>
      </c>
      <c r="E4" s="169">
        <v>1.2262358832021001</v>
      </c>
      <c r="F4" s="169">
        <v>1.47659245246474</v>
      </c>
      <c r="G4" s="169">
        <v>3.7025235363642901</v>
      </c>
      <c r="H4" s="169">
        <v>1.9695659362000899</v>
      </c>
      <c r="I4" s="169">
        <v>0.64138306999651695</v>
      </c>
      <c r="J4" s="169">
        <v>-0.123962908602647</v>
      </c>
    </row>
    <row r="5" spans="1:10" x14ac:dyDescent="0.15">
      <c r="A5" s="116" t="s">
        <v>205</v>
      </c>
      <c r="B5" s="114" t="s">
        <v>189</v>
      </c>
      <c r="C5" s="111" t="s">
        <v>357</v>
      </c>
      <c r="D5" s="124" t="s">
        <v>200</v>
      </c>
      <c r="E5" s="169">
        <v>0.78061621609496501</v>
      </c>
      <c r="F5" s="169">
        <v>1.4008272328231699</v>
      </c>
      <c r="G5" s="169">
        <v>3.03802753063832</v>
      </c>
      <c r="H5" s="169">
        <v>1.3824977738483299</v>
      </c>
      <c r="I5" s="169">
        <v>0.37553525307324798</v>
      </c>
      <c r="J5" s="169">
        <v>-6.6197263648607599E-3</v>
      </c>
    </row>
    <row r="6" spans="1:10" x14ac:dyDescent="0.15">
      <c r="A6" s="116" t="s">
        <v>205</v>
      </c>
      <c r="B6" s="114" t="s">
        <v>201</v>
      </c>
      <c r="C6" s="111" t="s">
        <v>160</v>
      </c>
      <c r="D6" s="124" t="s">
        <v>199</v>
      </c>
      <c r="E6" s="169">
        <v>2.14651196643509</v>
      </c>
      <c r="F6" s="169">
        <v>1.6561560811849101</v>
      </c>
      <c r="G6" s="169">
        <v>4.83171852231371</v>
      </c>
      <c r="H6" s="169">
        <v>2.96598501984441</v>
      </c>
      <c r="I6" s="169">
        <v>1.42483770588345</v>
      </c>
      <c r="J6" s="169">
        <v>0.39704485079719398</v>
      </c>
    </row>
    <row r="7" spans="1:10" x14ac:dyDescent="0.15">
      <c r="A7" s="116" t="s">
        <v>205</v>
      </c>
      <c r="B7" s="114" t="s">
        <v>201</v>
      </c>
      <c r="C7" s="111" t="s">
        <v>160</v>
      </c>
      <c r="D7" s="124" t="s">
        <v>200</v>
      </c>
      <c r="E7" s="169">
        <v>1.8049056467048501</v>
      </c>
      <c r="F7" s="169">
        <v>1.8675968116371</v>
      </c>
      <c r="G7" s="169">
        <v>4.7245471813426203</v>
      </c>
      <c r="H7" s="169">
        <v>2.6040821031811299</v>
      </c>
      <c r="I7" s="169">
        <v>1.19007786545711</v>
      </c>
      <c r="J7" s="169">
        <v>0.31112220090207598</v>
      </c>
    </row>
    <row r="8" spans="1:10" x14ac:dyDescent="0.15">
      <c r="A8" s="116" t="s">
        <v>205</v>
      </c>
      <c r="B8" s="114" t="s">
        <v>201</v>
      </c>
      <c r="C8" s="111" t="s">
        <v>161</v>
      </c>
      <c r="D8" s="124" t="s">
        <v>199</v>
      </c>
      <c r="E8" s="169">
        <v>1.8313982514834599</v>
      </c>
      <c r="F8" s="169">
        <v>1.8426913057408201</v>
      </c>
      <c r="G8" s="169">
        <v>5.5758947932107699</v>
      </c>
      <c r="H8" s="169">
        <v>2.7143479346294201</v>
      </c>
      <c r="I8" s="169">
        <v>1.2247211576293</v>
      </c>
      <c r="J8" s="169">
        <v>0.47225405102565399</v>
      </c>
    </row>
    <row r="9" spans="1:10" x14ac:dyDescent="0.15">
      <c r="A9" s="116" t="s">
        <v>205</v>
      </c>
      <c r="B9" s="114" t="s">
        <v>201</v>
      </c>
      <c r="C9" s="111" t="s">
        <v>161</v>
      </c>
      <c r="D9" s="124" t="s">
        <v>200</v>
      </c>
      <c r="E9" s="169">
        <v>1.5993099235972099</v>
      </c>
      <c r="F9" s="169">
        <v>2.2277589929842798</v>
      </c>
      <c r="G9" s="169">
        <v>6.1421636069119101</v>
      </c>
      <c r="H9" s="169">
        <v>2.56012866897369</v>
      </c>
      <c r="I9" s="169">
        <v>1.0275945965601301</v>
      </c>
      <c r="J9" s="169">
        <v>0.35946460543375802</v>
      </c>
    </row>
    <row r="10" spans="1:10" x14ac:dyDescent="0.15">
      <c r="A10" s="116" t="s">
        <v>205</v>
      </c>
      <c r="B10" s="114" t="s">
        <v>201</v>
      </c>
      <c r="C10" s="111" t="s">
        <v>162</v>
      </c>
      <c r="D10" s="124" t="s">
        <v>199</v>
      </c>
      <c r="E10" s="169">
        <v>2.4620497421743899</v>
      </c>
      <c r="F10" s="169">
        <v>1.58830738077706</v>
      </c>
      <c r="G10" s="169">
        <v>4.9564222655297003</v>
      </c>
      <c r="H10" s="169">
        <v>3.38490918945539</v>
      </c>
      <c r="I10" s="169">
        <v>1.7522971965462399</v>
      </c>
      <c r="J10" s="169">
        <v>0.75973022835566995</v>
      </c>
    </row>
    <row r="11" spans="1:10" x14ac:dyDescent="0.15">
      <c r="A11" s="116" t="s">
        <v>205</v>
      </c>
      <c r="B11" s="114" t="s">
        <v>201</v>
      </c>
      <c r="C11" s="111" t="s">
        <v>162</v>
      </c>
      <c r="D11" s="124" t="s">
        <v>200</v>
      </c>
      <c r="E11" s="169">
        <v>1.7854860336596401</v>
      </c>
      <c r="F11" s="169">
        <v>1.8228600077753601</v>
      </c>
      <c r="G11" s="169">
        <v>4.5282095477022697</v>
      </c>
      <c r="H11" s="169">
        <v>2.3412139848551998</v>
      </c>
      <c r="I11" s="169">
        <v>1.2689269357028501</v>
      </c>
      <c r="J11" s="169">
        <v>0.57151467072184503</v>
      </c>
    </row>
    <row r="12" spans="1:10" x14ac:dyDescent="0.15">
      <c r="A12" s="116" t="s">
        <v>205</v>
      </c>
      <c r="B12" s="114" t="s">
        <v>201</v>
      </c>
      <c r="C12" s="111" t="s">
        <v>163</v>
      </c>
      <c r="D12" s="124" t="s">
        <v>199</v>
      </c>
      <c r="E12" s="169">
        <v>2.1162332102117798</v>
      </c>
      <c r="F12" s="169">
        <v>1.6666939258145099</v>
      </c>
      <c r="G12" s="169">
        <v>4.9695428476832504</v>
      </c>
      <c r="H12" s="169">
        <v>2.7886620339203398</v>
      </c>
      <c r="I12" s="169">
        <v>1.47133592953273</v>
      </c>
      <c r="J12" s="169">
        <v>0.50899025332311598</v>
      </c>
    </row>
    <row r="13" spans="1:10" x14ac:dyDescent="0.15">
      <c r="A13" s="119" t="s">
        <v>205</v>
      </c>
      <c r="B13" s="119" t="s">
        <v>201</v>
      </c>
      <c r="C13" s="113" t="s">
        <v>163</v>
      </c>
      <c r="D13" s="119" t="s">
        <v>200</v>
      </c>
      <c r="E13" s="169">
        <v>2.0468970668187501</v>
      </c>
      <c r="F13" s="169">
        <v>1.8192244415402301</v>
      </c>
      <c r="G13" s="169">
        <v>4.9445522554727397</v>
      </c>
      <c r="H13" s="169">
        <v>2.6475678926586399</v>
      </c>
      <c r="I13" s="169">
        <v>1.2871040702141101</v>
      </c>
      <c r="J13" s="169">
        <v>0.41859244282469599</v>
      </c>
    </row>
    <row r="14" spans="1:10" x14ac:dyDescent="0.15">
      <c r="A14" s="119" t="s">
        <v>205</v>
      </c>
      <c r="B14" s="119" t="s">
        <v>201</v>
      </c>
      <c r="C14" s="113" t="s">
        <v>164</v>
      </c>
      <c r="D14" s="119" t="s">
        <v>199</v>
      </c>
      <c r="E14" s="169">
        <v>2.1541996282241498</v>
      </c>
      <c r="F14" s="169">
        <v>1.5801327472428901</v>
      </c>
      <c r="G14" s="169">
        <v>4.5342493427790096</v>
      </c>
      <c r="H14" s="169">
        <v>2.8987491624958799</v>
      </c>
      <c r="I14" s="169">
        <v>1.4765285057027699</v>
      </c>
      <c r="J14" s="169">
        <v>0.33366851007524401</v>
      </c>
    </row>
    <row r="15" spans="1:10" x14ac:dyDescent="0.15">
      <c r="A15" s="119" t="s">
        <v>205</v>
      </c>
      <c r="B15" s="119" t="s">
        <v>201</v>
      </c>
      <c r="C15" s="113" t="s">
        <v>164</v>
      </c>
      <c r="D15" s="119" t="s">
        <v>200</v>
      </c>
      <c r="E15" s="169">
        <v>1.73826512555571</v>
      </c>
      <c r="F15" s="169">
        <v>1.50269448949311</v>
      </c>
      <c r="G15" s="169">
        <v>4.0652622739956401</v>
      </c>
      <c r="H15" s="169">
        <v>2.3054377849094099</v>
      </c>
      <c r="I15" s="169">
        <v>1.24300527382098</v>
      </c>
      <c r="J15" s="169">
        <v>0.247757970511157</v>
      </c>
    </row>
    <row r="16" spans="1:10" x14ac:dyDescent="0.15">
      <c r="A16" s="119" t="s">
        <v>205</v>
      </c>
      <c r="B16" s="119" t="s">
        <v>201</v>
      </c>
      <c r="C16" s="113" t="s">
        <v>165</v>
      </c>
      <c r="D16" s="119" t="s">
        <v>199</v>
      </c>
      <c r="E16" s="169">
        <v>2.48417501291993</v>
      </c>
      <c r="F16" s="169">
        <v>1.63501235357036</v>
      </c>
      <c r="G16" s="169">
        <v>5.0554104676622504</v>
      </c>
      <c r="H16" s="169">
        <v>3.3012332937378401</v>
      </c>
      <c r="I16" s="169">
        <v>1.75598210129599</v>
      </c>
      <c r="J16" s="169">
        <v>0.59940254856090602</v>
      </c>
    </row>
    <row r="17" spans="1:10" x14ac:dyDescent="0.15">
      <c r="A17" s="119" t="s">
        <v>205</v>
      </c>
      <c r="B17" s="119" t="s">
        <v>201</v>
      </c>
      <c r="C17" s="113" t="s">
        <v>165</v>
      </c>
      <c r="D17" s="119" t="s">
        <v>200</v>
      </c>
      <c r="E17" s="169">
        <v>1.9620110106742601</v>
      </c>
      <c r="F17" s="169">
        <v>1.7189486313615101</v>
      </c>
      <c r="G17" s="169">
        <v>4.8071662806134503</v>
      </c>
      <c r="H17" s="169">
        <v>2.7768231798290399</v>
      </c>
      <c r="I17" s="169">
        <v>1.3566671731232001</v>
      </c>
      <c r="J17" s="169">
        <v>0.44210001377691299</v>
      </c>
    </row>
    <row r="18" spans="1:10" x14ac:dyDescent="0.15">
      <c r="A18" s="119" t="s">
        <v>205</v>
      </c>
      <c r="B18" s="119" t="s">
        <v>202</v>
      </c>
      <c r="C18" s="113" t="s">
        <v>166</v>
      </c>
      <c r="D18" s="119" t="s">
        <v>199</v>
      </c>
      <c r="E18" s="169"/>
      <c r="F18" s="169"/>
      <c r="G18" s="169"/>
      <c r="H18" s="169"/>
      <c r="I18" s="169"/>
      <c r="J18" s="169"/>
    </row>
    <row r="19" spans="1:10" x14ac:dyDescent="0.15">
      <c r="A19" s="119" t="s">
        <v>205</v>
      </c>
      <c r="B19" s="119" t="s">
        <v>202</v>
      </c>
      <c r="C19" s="113" t="s">
        <v>166</v>
      </c>
      <c r="D19" s="119" t="s">
        <v>200</v>
      </c>
      <c r="E19" s="169"/>
      <c r="F19" s="169"/>
      <c r="G19" s="169"/>
      <c r="H19" s="169"/>
      <c r="I19" s="169"/>
      <c r="J19" s="169"/>
    </row>
    <row r="20" spans="1:10" x14ac:dyDescent="0.15">
      <c r="A20" s="119" t="s">
        <v>205</v>
      </c>
      <c r="B20" s="119" t="s">
        <v>167</v>
      </c>
      <c r="C20" s="113" t="s">
        <v>168</v>
      </c>
      <c r="D20" s="119" t="s">
        <v>199</v>
      </c>
      <c r="E20" s="169">
        <v>0.98940381399138</v>
      </c>
      <c r="F20" s="169">
        <v>1.5098581923857</v>
      </c>
      <c r="G20" s="169">
        <v>3.5013932918090398</v>
      </c>
      <c r="H20" s="169">
        <v>1.6840223673210599</v>
      </c>
      <c r="I20" s="169">
        <v>0.44692628944203899</v>
      </c>
      <c r="J20" s="169">
        <v>-0.369229052423246</v>
      </c>
    </row>
    <row r="21" spans="1:10" x14ac:dyDescent="0.15">
      <c r="A21" s="119" t="s">
        <v>205</v>
      </c>
      <c r="B21" s="119" t="s">
        <v>167</v>
      </c>
      <c r="C21" s="113" t="s">
        <v>168</v>
      </c>
      <c r="D21" s="119" t="s">
        <v>200</v>
      </c>
      <c r="E21" s="169">
        <v>0.88777424436598096</v>
      </c>
      <c r="F21" s="169">
        <v>1.66616930254268</v>
      </c>
      <c r="G21" s="169">
        <v>3.56398417628998</v>
      </c>
      <c r="H21" s="169">
        <v>1.5540752726606599</v>
      </c>
      <c r="I21" s="169">
        <v>0.40703988079736197</v>
      </c>
      <c r="J21" s="169">
        <v>-0.25362039307012602</v>
      </c>
    </row>
    <row r="22" spans="1:10" x14ac:dyDescent="0.15">
      <c r="A22" s="119" t="s">
        <v>205</v>
      </c>
      <c r="B22" s="119" t="s">
        <v>167</v>
      </c>
      <c r="C22" s="113" t="s">
        <v>169</v>
      </c>
      <c r="D22" s="119" t="s">
        <v>199</v>
      </c>
      <c r="E22" s="169">
        <v>0.86234948423551006</v>
      </c>
      <c r="F22" s="169">
        <v>1.33207836610084</v>
      </c>
      <c r="G22" s="169">
        <v>2.8618276466759598</v>
      </c>
      <c r="H22" s="169">
        <v>1.47372805671634</v>
      </c>
      <c r="I22" s="169">
        <v>0.25191256730324801</v>
      </c>
      <c r="J22" s="169">
        <v>-0.483171959264523</v>
      </c>
    </row>
    <row r="23" spans="1:10" x14ac:dyDescent="0.15">
      <c r="A23" s="119" t="s">
        <v>205</v>
      </c>
      <c r="B23" s="119" t="s">
        <v>167</v>
      </c>
      <c r="C23" s="113" t="s">
        <v>169</v>
      </c>
      <c r="D23" s="119" t="s">
        <v>200</v>
      </c>
      <c r="E23" s="169">
        <v>0.73334593308934803</v>
      </c>
      <c r="F23" s="169">
        <v>1.91671260001285</v>
      </c>
      <c r="G23" s="169">
        <v>3.56398417628998</v>
      </c>
      <c r="H23" s="169">
        <v>1.3505352224901199</v>
      </c>
      <c r="I23" s="169">
        <v>0.425222567017358</v>
      </c>
      <c r="J23" s="169">
        <v>-0.36185967449693901</v>
      </c>
    </row>
    <row r="24" spans="1:10" x14ac:dyDescent="0.15">
      <c r="A24" s="119" t="s">
        <v>205</v>
      </c>
      <c r="B24" s="119" t="s">
        <v>167</v>
      </c>
      <c r="C24" s="113" t="s">
        <v>170</v>
      </c>
      <c r="D24" s="119" t="s">
        <v>199</v>
      </c>
      <c r="E24" s="169">
        <v>2.3067619014763201</v>
      </c>
      <c r="F24" s="169">
        <v>1.8300409380590701</v>
      </c>
      <c r="G24" s="169">
        <v>5.2505072554313497</v>
      </c>
      <c r="H24" s="169">
        <v>3.5071177395384598</v>
      </c>
      <c r="I24" s="169">
        <v>1.49291773599457</v>
      </c>
      <c r="J24" s="169">
        <v>0.15694442752047</v>
      </c>
    </row>
    <row r="25" spans="1:10" x14ac:dyDescent="0.15">
      <c r="A25" s="119" t="s">
        <v>205</v>
      </c>
      <c r="B25" s="119" t="s">
        <v>167</v>
      </c>
      <c r="C25" s="113" t="s">
        <v>170</v>
      </c>
      <c r="D25" s="119" t="s">
        <v>200</v>
      </c>
      <c r="E25" s="169">
        <v>1.81694276364416</v>
      </c>
      <c r="F25" s="169">
        <v>2.5481354606771598</v>
      </c>
      <c r="G25" s="169">
        <v>6.7228465000220696</v>
      </c>
      <c r="H25" s="169">
        <v>2.85938628664376</v>
      </c>
      <c r="I25" s="169">
        <v>1.1310692161346001</v>
      </c>
      <c r="J25" s="169">
        <v>-0.102630963487834</v>
      </c>
    </row>
    <row r="26" spans="1:10" x14ac:dyDescent="0.15">
      <c r="A26" s="119" t="s">
        <v>205</v>
      </c>
      <c r="B26" s="119" t="s">
        <v>167</v>
      </c>
      <c r="C26" s="113" t="s">
        <v>171</v>
      </c>
      <c r="D26" s="119" t="s">
        <v>199</v>
      </c>
      <c r="E26" s="169">
        <v>0.66424361789082798</v>
      </c>
      <c r="F26" s="169">
        <v>1.33458693539435</v>
      </c>
      <c r="G26" s="169">
        <v>3.0414567074507901</v>
      </c>
      <c r="H26" s="169">
        <v>1.2869544375447901</v>
      </c>
      <c r="I26" s="169">
        <v>0.39836952462581898</v>
      </c>
      <c r="J26" s="169">
        <v>-0.11867018755924499</v>
      </c>
    </row>
    <row r="27" spans="1:10" x14ac:dyDescent="0.15">
      <c r="A27" s="119" t="s">
        <v>205</v>
      </c>
      <c r="B27" s="119" t="s">
        <v>167</v>
      </c>
      <c r="C27" s="113" t="s">
        <v>171</v>
      </c>
      <c r="D27" s="119" t="s">
        <v>200</v>
      </c>
      <c r="E27" s="169">
        <v>0.77343081629792998</v>
      </c>
      <c r="F27" s="169">
        <v>1.45254547074922</v>
      </c>
      <c r="G27" s="169">
        <v>3.5479822114770401</v>
      </c>
      <c r="H27" s="169">
        <v>1.3373867461089799</v>
      </c>
      <c r="I27" s="169">
        <v>0.32206696295030501</v>
      </c>
      <c r="J27" s="169">
        <v>-0.134517918414995</v>
      </c>
    </row>
    <row r="28" spans="1:10" x14ac:dyDescent="0.15">
      <c r="A28" s="119" t="s">
        <v>205</v>
      </c>
      <c r="B28" s="119" t="s">
        <v>202</v>
      </c>
      <c r="C28" s="113" t="s">
        <v>166</v>
      </c>
      <c r="D28" s="119" t="s">
        <v>199</v>
      </c>
      <c r="E28" s="169"/>
      <c r="F28" s="169"/>
      <c r="G28" s="169"/>
      <c r="H28" s="169"/>
      <c r="I28" s="169"/>
      <c r="J28" s="169"/>
    </row>
    <row r="29" spans="1:10" x14ac:dyDescent="0.15">
      <c r="A29" s="119" t="s">
        <v>205</v>
      </c>
      <c r="B29" s="119" t="s">
        <v>202</v>
      </c>
      <c r="C29" s="113" t="s">
        <v>166</v>
      </c>
      <c r="D29" s="119" t="s">
        <v>200</v>
      </c>
      <c r="E29" s="169"/>
      <c r="F29" s="169"/>
      <c r="G29" s="169"/>
      <c r="H29" s="169"/>
      <c r="I29" s="169"/>
      <c r="J29" s="169"/>
    </row>
    <row r="30" spans="1:10" x14ac:dyDescent="0.15">
      <c r="A30" s="119" t="s">
        <v>205</v>
      </c>
      <c r="B30" s="119" t="s">
        <v>172</v>
      </c>
      <c r="C30" s="113" t="s">
        <v>1263</v>
      </c>
      <c r="D30" s="119" t="s">
        <v>199</v>
      </c>
      <c r="E30" s="169">
        <v>0.86367338395804205</v>
      </c>
      <c r="F30" s="169">
        <v>1.3766416964429999</v>
      </c>
      <c r="G30" s="169">
        <v>3.0058170699459601</v>
      </c>
      <c r="H30" s="169">
        <v>1.4721241004476</v>
      </c>
      <c r="I30" s="169">
        <v>0.45794415775915398</v>
      </c>
      <c r="J30" s="169">
        <v>-0.252440016065477</v>
      </c>
    </row>
    <row r="31" spans="1:10" x14ac:dyDescent="0.15">
      <c r="A31" s="119" t="s">
        <v>205</v>
      </c>
      <c r="B31" s="119" t="s">
        <v>172</v>
      </c>
      <c r="C31" s="113" t="s">
        <v>1263</v>
      </c>
      <c r="D31" s="119" t="s">
        <v>200</v>
      </c>
      <c r="E31" s="169">
        <v>1.0515318075579601</v>
      </c>
      <c r="F31" s="169">
        <v>1.9613685588896299</v>
      </c>
      <c r="G31" s="169">
        <v>4.4191564455382197</v>
      </c>
      <c r="H31" s="169">
        <v>1.79425477686215</v>
      </c>
      <c r="I31" s="169">
        <v>0.54175418855171098</v>
      </c>
      <c r="J31" s="169">
        <v>-7.5868413821864003E-2</v>
      </c>
    </row>
    <row r="32" spans="1:10" x14ac:dyDescent="0.15">
      <c r="A32" s="119" t="s">
        <v>205</v>
      </c>
      <c r="B32" s="119" t="s">
        <v>173</v>
      </c>
      <c r="C32" s="113" t="s">
        <v>1787</v>
      </c>
      <c r="D32" s="119" t="s">
        <v>199</v>
      </c>
      <c r="E32" s="169">
        <v>7.6222615332991406E-2</v>
      </c>
      <c r="F32" s="169">
        <v>0.46610865830552201</v>
      </c>
      <c r="G32" s="169">
        <v>0.75301592553354102</v>
      </c>
      <c r="H32" s="169">
        <v>0.22870753714525099</v>
      </c>
      <c r="I32" s="169">
        <v>-5.9057777014001299E-2</v>
      </c>
      <c r="J32" s="169">
        <v>-0.25814921848331301</v>
      </c>
    </row>
    <row r="33" spans="1:10" x14ac:dyDescent="0.15">
      <c r="A33" s="119" t="s">
        <v>205</v>
      </c>
      <c r="B33" s="119" t="s">
        <v>173</v>
      </c>
      <c r="C33" s="113" t="s">
        <v>1787</v>
      </c>
      <c r="D33" s="119" t="s">
        <v>200</v>
      </c>
      <c r="E33" s="169">
        <v>8.7087669777161203E-2</v>
      </c>
      <c r="F33" s="169">
        <v>0.52393853599476603</v>
      </c>
      <c r="G33" s="169">
        <v>1.17691046629481</v>
      </c>
      <c r="H33" s="169">
        <v>0.44842475811627203</v>
      </c>
      <c r="I33" s="169">
        <v>2.2338648883336198E-2</v>
      </c>
      <c r="J33" s="169">
        <v>-0.31406868114672598</v>
      </c>
    </row>
    <row r="34" spans="1:10" x14ac:dyDescent="0.15">
      <c r="A34" s="119" t="s">
        <v>205</v>
      </c>
      <c r="B34" s="119" t="s">
        <v>174</v>
      </c>
      <c r="C34" s="113" t="s">
        <v>1423</v>
      </c>
      <c r="D34" s="119" t="s">
        <v>199</v>
      </c>
      <c r="E34" s="169">
        <v>1.5603870753453799</v>
      </c>
      <c r="F34" s="169">
        <v>2.2443149242182301</v>
      </c>
      <c r="G34" s="169">
        <v>5.9738248511071204</v>
      </c>
      <c r="H34" s="169">
        <v>3.4530661357576702</v>
      </c>
      <c r="I34" s="169">
        <v>0.53459078353182699</v>
      </c>
      <c r="J34" s="169">
        <v>5.10817756414536E-3</v>
      </c>
    </row>
    <row r="35" spans="1:10" x14ac:dyDescent="0.15">
      <c r="A35" s="119" t="s">
        <v>205</v>
      </c>
      <c r="B35" s="119" t="s">
        <v>174</v>
      </c>
      <c r="C35" s="113" t="s">
        <v>1423</v>
      </c>
      <c r="D35" s="119" t="s">
        <v>200</v>
      </c>
      <c r="E35" s="169">
        <v>3.6671940673458301</v>
      </c>
      <c r="F35" s="169">
        <v>3.0817757908819701</v>
      </c>
      <c r="G35" s="169">
        <v>8.2780664966647795</v>
      </c>
      <c r="H35" s="169">
        <v>5.5561470697221402</v>
      </c>
      <c r="I35" s="169">
        <v>1.34495010607025</v>
      </c>
      <c r="J35" s="169">
        <v>4.5572230390695502E-2</v>
      </c>
    </row>
    <row r="36" spans="1:10" x14ac:dyDescent="0.15">
      <c r="A36" s="119" t="s">
        <v>205</v>
      </c>
      <c r="B36" s="119" t="s">
        <v>175</v>
      </c>
      <c r="C36" s="113" t="s">
        <v>1788</v>
      </c>
      <c r="D36" s="119" t="s">
        <v>199</v>
      </c>
      <c r="E36" s="169">
        <v>1.01584007778126</v>
      </c>
      <c r="F36" s="169">
        <v>0.84623361789808005</v>
      </c>
      <c r="G36" s="169">
        <v>1.94215844746967</v>
      </c>
      <c r="H36" s="169">
        <v>1.3365674693744001</v>
      </c>
      <c r="I36" s="169">
        <v>0.59397690906275602</v>
      </c>
      <c r="J36" s="169">
        <v>-0.13240202634242301</v>
      </c>
    </row>
    <row r="37" spans="1:10" x14ac:dyDescent="0.15">
      <c r="A37" s="119" t="s">
        <v>205</v>
      </c>
      <c r="B37" s="119" t="s">
        <v>175</v>
      </c>
      <c r="C37" s="113" t="s">
        <v>1088</v>
      </c>
      <c r="D37" s="119" t="s">
        <v>200</v>
      </c>
      <c r="E37" s="169">
        <v>0.95853117199009896</v>
      </c>
      <c r="F37" s="169">
        <v>0.99728240203348995</v>
      </c>
      <c r="G37" s="169">
        <v>2.1115240521760898</v>
      </c>
      <c r="H37" s="169">
        <v>1.30464479754464</v>
      </c>
      <c r="I37" s="169">
        <v>0.64086270684610502</v>
      </c>
      <c r="J37" s="169">
        <v>4.5954003873849E-2</v>
      </c>
    </row>
    <row r="38" spans="1:10" x14ac:dyDescent="0.15">
      <c r="A38" s="119" t="s">
        <v>205</v>
      </c>
      <c r="B38" s="119" t="s">
        <v>176</v>
      </c>
      <c r="C38" s="113" t="s">
        <v>1018</v>
      </c>
      <c r="D38" s="119" t="s">
        <v>199</v>
      </c>
      <c r="E38" s="169">
        <v>0.77203988750323405</v>
      </c>
      <c r="F38" s="169">
        <v>0.764831809574953</v>
      </c>
      <c r="G38" s="169">
        <v>2.50875418311746</v>
      </c>
      <c r="H38" s="169">
        <v>0.96874661321285505</v>
      </c>
      <c r="I38" s="169">
        <v>0.56312318080593504</v>
      </c>
      <c r="J38" s="169">
        <v>4.1017749879086803E-2</v>
      </c>
    </row>
    <row r="39" spans="1:10" x14ac:dyDescent="0.15">
      <c r="A39" s="119" t="s">
        <v>205</v>
      </c>
      <c r="B39" s="119" t="s">
        <v>176</v>
      </c>
      <c r="C39" s="113" t="s">
        <v>1018</v>
      </c>
      <c r="D39" s="119" t="s">
        <v>200</v>
      </c>
      <c r="E39" s="169">
        <v>1.2537614985254699</v>
      </c>
      <c r="F39" s="169">
        <v>1.21606833154199</v>
      </c>
      <c r="G39" s="169">
        <v>2.3103405718183301</v>
      </c>
      <c r="H39" s="169">
        <v>1.3893235825651</v>
      </c>
      <c r="I39" s="169">
        <v>0.84489437532520995</v>
      </c>
      <c r="J39" s="169">
        <v>0.14293082512330399</v>
      </c>
    </row>
    <row r="40" spans="1:10" x14ac:dyDescent="0.15">
      <c r="A40" s="119" t="s">
        <v>205</v>
      </c>
      <c r="B40" s="119" t="s">
        <v>191</v>
      </c>
      <c r="C40" s="113" t="s">
        <v>178</v>
      </c>
      <c r="D40" s="119" t="s">
        <v>199</v>
      </c>
      <c r="E40" s="169">
        <v>1.0819492103542501</v>
      </c>
      <c r="F40" s="169">
        <v>1.11065359800282</v>
      </c>
      <c r="G40" s="169">
        <v>2.4718610162938202</v>
      </c>
      <c r="H40" s="169">
        <v>1.4726198777263899</v>
      </c>
      <c r="I40" s="169">
        <v>0.63984925904116996</v>
      </c>
      <c r="J40" s="169">
        <v>4.2602523722003001E-3</v>
      </c>
    </row>
    <row r="41" spans="1:10" x14ac:dyDescent="0.15">
      <c r="A41" s="119" t="s">
        <v>205</v>
      </c>
      <c r="B41" s="119" t="s">
        <v>191</v>
      </c>
      <c r="C41" s="113" t="s">
        <v>178</v>
      </c>
      <c r="D41" s="119" t="s">
        <v>200</v>
      </c>
      <c r="E41" s="169">
        <v>0.89426825959124501</v>
      </c>
      <c r="F41" s="169">
        <v>1.29739418540944</v>
      </c>
      <c r="G41" s="169">
        <v>2.8423690389323899</v>
      </c>
      <c r="H41" s="169">
        <v>1.3038317214256401</v>
      </c>
      <c r="I41" s="169">
        <v>0.56406855603319095</v>
      </c>
      <c r="J41" s="169">
        <v>-1.90339060360875E-3</v>
      </c>
    </row>
    <row r="42" spans="1:10" x14ac:dyDescent="0.15">
      <c r="A42" s="119" t="s">
        <v>205</v>
      </c>
      <c r="B42" s="119" t="s">
        <v>191</v>
      </c>
      <c r="C42" s="113" t="s">
        <v>179</v>
      </c>
      <c r="D42" s="119" t="s">
        <v>199</v>
      </c>
      <c r="E42" s="169">
        <v>1.1246544881460101</v>
      </c>
      <c r="F42" s="169">
        <v>1.18399705940558</v>
      </c>
      <c r="G42" s="169">
        <v>2.6816291197117201</v>
      </c>
      <c r="H42" s="169">
        <v>1.58220546822407</v>
      </c>
      <c r="I42" s="169">
        <v>0.565032968952348</v>
      </c>
      <c r="J42" s="169">
        <v>-0.17640549685169099</v>
      </c>
    </row>
    <row r="43" spans="1:10" x14ac:dyDescent="0.15">
      <c r="A43" s="119" t="s">
        <v>205</v>
      </c>
      <c r="B43" s="119" t="s">
        <v>191</v>
      </c>
      <c r="C43" s="113" t="s">
        <v>179</v>
      </c>
      <c r="D43" s="119" t="s">
        <v>200</v>
      </c>
      <c r="E43" s="169">
        <v>0.71423243212555798</v>
      </c>
      <c r="F43" s="169">
        <v>1.09103060145668</v>
      </c>
      <c r="G43" s="169">
        <v>2.4302505688817102</v>
      </c>
      <c r="H43" s="169">
        <v>1.17598100814934</v>
      </c>
      <c r="I43" s="169">
        <v>0.18140441116377701</v>
      </c>
      <c r="J43" s="169">
        <v>-0.17312666663423601</v>
      </c>
    </row>
    <row r="44" spans="1:10" x14ac:dyDescent="0.15">
      <c r="A44" s="119" t="s">
        <v>205</v>
      </c>
      <c r="B44" s="119" t="s">
        <v>191</v>
      </c>
      <c r="C44" s="113" t="s">
        <v>180</v>
      </c>
      <c r="D44" s="119" t="s">
        <v>199</v>
      </c>
      <c r="E44" s="169">
        <v>0.26018529701758297</v>
      </c>
      <c r="F44" s="169">
        <v>0.973206576087426</v>
      </c>
      <c r="G44" s="169">
        <v>1.8706262811601999</v>
      </c>
      <c r="H44" s="169">
        <v>0.65251610129120896</v>
      </c>
      <c r="I44" s="169">
        <v>8.1257278293798793E-2</v>
      </c>
      <c r="J44" s="169">
        <v>-0.12574763067967901</v>
      </c>
    </row>
    <row r="45" spans="1:10" x14ac:dyDescent="0.15">
      <c r="A45" s="119" t="s">
        <v>205</v>
      </c>
      <c r="B45" s="119" t="s">
        <v>191</v>
      </c>
      <c r="C45" s="113" t="s">
        <v>180</v>
      </c>
      <c r="D45" s="119" t="s">
        <v>200</v>
      </c>
      <c r="E45" s="169">
        <v>0.71004183795615305</v>
      </c>
      <c r="F45" s="169">
        <v>1.49437677260491</v>
      </c>
      <c r="G45" s="169">
        <v>4.44699465764658</v>
      </c>
      <c r="H45" s="169">
        <v>0.97880508493666496</v>
      </c>
      <c r="I45" s="169">
        <v>0.487705669853153</v>
      </c>
      <c r="J45" s="169">
        <v>1.1774906102384901E-2</v>
      </c>
    </row>
    <row r="46" spans="1:10" x14ac:dyDescent="0.15">
      <c r="A46" s="119" t="s">
        <v>205</v>
      </c>
      <c r="B46" s="119" t="s">
        <v>191</v>
      </c>
      <c r="C46" s="113" t="s">
        <v>181</v>
      </c>
      <c r="D46" s="119" t="s">
        <v>199</v>
      </c>
      <c r="E46" s="169">
        <v>1.18432985926108</v>
      </c>
      <c r="F46" s="169">
        <v>1.06481947648175</v>
      </c>
      <c r="G46" s="169">
        <v>2.60589036017423</v>
      </c>
      <c r="H46" s="169">
        <v>1.56187824397033</v>
      </c>
      <c r="I46" s="169">
        <v>0.86260465994147295</v>
      </c>
      <c r="J46" s="169">
        <v>0.14930298166191999</v>
      </c>
    </row>
    <row r="47" spans="1:10" x14ac:dyDescent="0.15">
      <c r="A47" s="119" t="s">
        <v>205</v>
      </c>
      <c r="B47" s="119" t="s">
        <v>191</v>
      </c>
      <c r="C47" s="113" t="s">
        <v>181</v>
      </c>
      <c r="D47" s="119" t="s">
        <v>200</v>
      </c>
      <c r="E47" s="169">
        <v>1.03318435041774</v>
      </c>
      <c r="F47" s="169">
        <v>1.3425122367306199</v>
      </c>
      <c r="G47" s="169">
        <v>3.4663871722271602</v>
      </c>
      <c r="H47" s="169">
        <v>1.5364876791188899</v>
      </c>
      <c r="I47" s="169">
        <v>0.73764084974094002</v>
      </c>
      <c r="J47" s="169">
        <v>0.20905066827930099</v>
      </c>
    </row>
    <row r="48" spans="1:10" x14ac:dyDescent="0.15">
      <c r="A48" s="119" t="s">
        <v>205</v>
      </c>
      <c r="B48" s="119" t="s">
        <v>191</v>
      </c>
      <c r="C48" s="113" t="s">
        <v>182</v>
      </c>
      <c r="D48" s="119" t="s">
        <v>199</v>
      </c>
      <c r="E48" s="169">
        <v>1.1372856169385399</v>
      </c>
      <c r="F48" s="169">
        <v>0.90379114356701296</v>
      </c>
      <c r="G48" s="169">
        <v>2.1925659947175302</v>
      </c>
      <c r="H48" s="169">
        <v>1.3940515884270801</v>
      </c>
      <c r="I48" s="169">
        <v>0.80854618835014103</v>
      </c>
      <c r="J48" s="169">
        <v>1.8436201261272801E-2</v>
      </c>
    </row>
    <row r="49" spans="1:10" x14ac:dyDescent="0.15">
      <c r="A49" s="119" t="s">
        <v>205</v>
      </c>
      <c r="B49" s="119" t="s">
        <v>191</v>
      </c>
      <c r="C49" s="113" t="s">
        <v>182</v>
      </c>
      <c r="D49" s="119" t="s">
        <v>200</v>
      </c>
      <c r="E49" s="169">
        <v>0.95725847433775102</v>
      </c>
      <c r="F49" s="169">
        <v>1.04418944276196</v>
      </c>
      <c r="G49" s="169">
        <v>2.28178616347315</v>
      </c>
      <c r="H49" s="169">
        <v>1.2831908416557101</v>
      </c>
      <c r="I49" s="169">
        <v>0.59830134474003904</v>
      </c>
      <c r="J49" s="169">
        <v>1.68827475198178E-2</v>
      </c>
    </row>
    <row r="50" spans="1:10" x14ac:dyDescent="0.15">
      <c r="A50" s="119" t="s">
        <v>205</v>
      </c>
      <c r="B50" s="119" t="s">
        <v>191</v>
      </c>
      <c r="C50" s="113" t="s">
        <v>183</v>
      </c>
      <c r="D50" s="119" t="s">
        <v>199</v>
      </c>
      <c r="E50" s="169">
        <v>1.1328157350618</v>
      </c>
      <c r="F50" s="169">
        <v>1.3584087713489701</v>
      </c>
      <c r="G50" s="169">
        <v>3.1485515645367501</v>
      </c>
      <c r="H50" s="169">
        <v>1.72335650406118</v>
      </c>
      <c r="I50" s="169">
        <v>0.69004905508013503</v>
      </c>
      <c r="J50" s="169">
        <v>7.0506351043246498E-2</v>
      </c>
    </row>
    <row r="51" spans="1:10" x14ac:dyDescent="0.15">
      <c r="A51" s="119" t="s">
        <v>205</v>
      </c>
      <c r="B51" s="119" t="s">
        <v>191</v>
      </c>
      <c r="C51" s="113" t="s">
        <v>183</v>
      </c>
      <c r="D51" s="119" t="s">
        <v>200</v>
      </c>
      <c r="E51" s="169">
        <v>0.81716216946016496</v>
      </c>
      <c r="F51" s="169">
        <v>1.34900177706891</v>
      </c>
      <c r="G51" s="169">
        <v>3.23708987185507</v>
      </c>
      <c r="H51" s="169">
        <v>1.2778749547731201</v>
      </c>
      <c r="I51" s="169">
        <v>0.52764572319585901</v>
      </c>
      <c r="J51" s="169">
        <v>2.6060143800578299E-2</v>
      </c>
    </row>
    <row r="52" spans="1:10" x14ac:dyDescent="0.15">
      <c r="A52" s="119" t="s">
        <v>205</v>
      </c>
      <c r="B52" s="119" t="s">
        <v>202</v>
      </c>
      <c r="C52" s="113" t="s">
        <v>166</v>
      </c>
      <c r="D52" s="119" t="s">
        <v>199</v>
      </c>
      <c r="E52" s="169"/>
      <c r="F52" s="169"/>
      <c r="G52" s="169"/>
      <c r="H52" s="169"/>
      <c r="I52" s="169"/>
      <c r="J52" s="169"/>
    </row>
    <row r="53" spans="1:10" x14ac:dyDescent="0.15">
      <c r="A53" s="119" t="s">
        <v>205</v>
      </c>
      <c r="B53" s="119" t="s">
        <v>202</v>
      </c>
      <c r="C53" s="113" t="s">
        <v>166</v>
      </c>
      <c r="D53" s="119" t="s">
        <v>200</v>
      </c>
      <c r="E53" s="169"/>
      <c r="F53" s="169"/>
      <c r="G53" s="169"/>
      <c r="H53" s="169"/>
      <c r="I53" s="169"/>
      <c r="J53" s="169"/>
    </row>
    <row r="54" spans="1:10" x14ac:dyDescent="0.15">
      <c r="A54" s="119" t="s">
        <v>205</v>
      </c>
      <c r="B54" s="119" t="s">
        <v>184</v>
      </c>
      <c r="C54" s="113" t="s">
        <v>1638</v>
      </c>
      <c r="D54" s="119" t="s">
        <v>199</v>
      </c>
      <c r="E54" s="169">
        <v>0.26830805158214099</v>
      </c>
      <c r="F54" s="169">
        <v>1.19642758762316</v>
      </c>
      <c r="G54" s="169">
        <v>2.4052429230511101</v>
      </c>
      <c r="H54" s="169">
        <v>1.32761120540692</v>
      </c>
      <c r="I54" s="169">
        <v>-8.7737156305456795E-3</v>
      </c>
      <c r="J54" s="169">
        <v>-0.37090851150615101</v>
      </c>
    </row>
    <row r="55" spans="1:10" x14ac:dyDescent="0.15">
      <c r="A55" s="119" t="s">
        <v>205</v>
      </c>
      <c r="B55" s="119" t="s">
        <v>184</v>
      </c>
      <c r="C55" s="113" t="s">
        <v>1638</v>
      </c>
      <c r="D55" s="119" t="s">
        <v>200</v>
      </c>
      <c r="E55" s="173">
        <v>0.26830805158214099</v>
      </c>
      <c r="F55" s="173">
        <v>1.19642758762316</v>
      </c>
      <c r="G55" s="173">
        <v>2.4052429230511101</v>
      </c>
      <c r="H55" s="173">
        <v>1.32761120540692</v>
      </c>
      <c r="I55" s="173">
        <v>-8.7737156305456795E-3</v>
      </c>
      <c r="J55" s="173">
        <v>-0.37090851150615101</v>
      </c>
    </row>
    <row r="56" spans="1:10" x14ac:dyDescent="0.15">
      <c r="A56" s="119" t="s">
        <v>205</v>
      </c>
      <c r="B56" s="119" t="s">
        <v>185</v>
      </c>
      <c r="C56" s="113" t="s">
        <v>1652</v>
      </c>
      <c r="D56" s="119" t="s">
        <v>199</v>
      </c>
      <c r="E56" s="169">
        <v>1.11882482379953</v>
      </c>
      <c r="F56" s="169">
        <v>0.91722672765046598</v>
      </c>
      <c r="G56" s="169">
        <v>2.03598626717074</v>
      </c>
      <c r="H56" s="169">
        <v>1.38593582143213</v>
      </c>
      <c r="I56" s="169">
        <v>0.75544057210493099</v>
      </c>
      <c r="J56" s="169">
        <v>6.2498772276576998E-2</v>
      </c>
    </row>
    <row r="57" spans="1:10" x14ac:dyDescent="0.15">
      <c r="A57" s="119" t="s">
        <v>205</v>
      </c>
      <c r="B57" s="119" t="s">
        <v>185</v>
      </c>
      <c r="C57" s="113" t="s">
        <v>1652</v>
      </c>
      <c r="D57" s="119" t="s">
        <v>200</v>
      </c>
      <c r="E57" s="169">
        <v>0.93746461383058199</v>
      </c>
      <c r="F57" s="169">
        <v>1.3170877919689401</v>
      </c>
      <c r="G57" s="169">
        <v>2.2783059359412299</v>
      </c>
      <c r="H57" s="169">
        <v>1.2247422239300001</v>
      </c>
      <c r="I57" s="169">
        <v>0.53317468035954096</v>
      </c>
      <c r="J57" s="169">
        <v>5.4403185147675198E-2</v>
      </c>
    </row>
    <row r="58" spans="1:10" x14ac:dyDescent="0.15">
      <c r="A58" s="119" t="s">
        <v>205</v>
      </c>
      <c r="B58" s="119" t="s">
        <v>186</v>
      </c>
      <c r="C58" s="113" t="s">
        <v>1825</v>
      </c>
      <c r="D58" s="119" t="s">
        <v>199</v>
      </c>
      <c r="E58" s="169">
        <v>0.48537562461157802</v>
      </c>
      <c r="F58" s="169">
        <v>0.63033590775849702</v>
      </c>
      <c r="G58" s="169">
        <v>1.33400670585887</v>
      </c>
      <c r="H58" s="169">
        <v>0.77907641110593195</v>
      </c>
      <c r="I58" s="169">
        <v>0.31199727456208298</v>
      </c>
      <c r="J58" s="169">
        <v>2.0237404325013802E-3</v>
      </c>
    </row>
    <row r="59" spans="1:10" x14ac:dyDescent="0.15">
      <c r="A59" s="119" t="s">
        <v>205</v>
      </c>
      <c r="B59" s="119" t="s">
        <v>186</v>
      </c>
      <c r="C59" s="113" t="s">
        <v>1826</v>
      </c>
      <c r="D59" s="119" t="s">
        <v>200</v>
      </c>
      <c r="E59" s="169">
        <v>0.61057402190677701</v>
      </c>
      <c r="F59" s="169">
        <v>0.59023408366264496</v>
      </c>
      <c r="G59" s="169">
        <v>1.4011764574662799</v>
      </c>
      <c r="H59" s="169">
        <v>0.87436616898897801</v>
      </c>
      <c r="I59" s="169">
        <v>0.49115004465407902</v>
      </c>
      <c r="J59" s="169">
        <v>0.13564900450982301</v>
      </c>
    </row>
    <row r="60" spans="1:10" x14ac:dyDescent="0.15">
      <c r="A60" s="119" t="s">
        <v>205</v>
      </c>
      <c r="B60" s="113" t="s">
        <v>1784</v>
      </c>
      <c r="C60" s="113" t="s">
        <v>287</v>
      </c>
      <c r="D60" s="119" t="s">
        <v>199</v>
      </c>
      <c r="E60" s="169">
        <v>1.04527399149272</v>
      </c>
      <c r="F60" s="169">
        <v>1.4047074586855599</v>
      </c>
      <c r="G60" s="169">
        <v>3.3143254430776699</v>
      </c>
      <c r="H60" s="169">
        <v>1.62478318896217</v>
      </c>
      <c r="I60" s="169">
        <v>0.52241713796032896</v>
      </c>
      <c r="J60" s="169">
        <v>-0.19344356975857499</v>
      </c>
    </row>
    <row r="61" spans="1:10" x14ac:dyDescent="0.15">
      <c r="A61" s="119" t="s">
        <v>205</v>
      </c>
      <c r="B61" s="113" t="s">
        <v>1784</v>
      </c>
      <c r="C61" s="113" t="s">
        <v>287</v>
      </c>
      <c r="D61" s="119" t="s">
        <v>200</v>
      </c>
      <c r="E61" s="169">
        <v>0.84909770823847597</v>
      </c>
      <c r="F61" s="169">
        <v>1.6633727829267799</v>
      </c>
      <c r="G61" s="169">
        <v>3.5154064148795401</v>
      </c>
      <c r="H61" s="169">
        <v>1.4773855610955999</v>
      </c>
      <c r="I61" s="169">
        <v>0.410914169897101</v>
      </c>
      <c r="J61" s="169">
        <v>-3.8500836920959E-2</v>
      </c>
    </row>
  </sheetData>
  <phoneticPr fontId="1"/>
  <conditionalFormatting sqref="C2:D12">
    <cfRule type="cellIs" dxfId="1" priority="1" operator="lessThan">
      <formula>0</formula>
    </cfRule>
  </conditionalFormatting>
  <pageMargins left="0.7" right="0.7" top="0.75" bottom="0.75" header="0.3" footer="0.3"/>
  <pageSetup paperSize="9" scale="99" orientation="portrait"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pageSetUpPr fitToPage="1"/>
  </sheetPr>
  <dimension ref="A1:J61"/>
  <sheetViews>
    <sheetView zoomScale="85" zoomScaleNormal="85" workbookViewId="0">
      <selection activeCell="O46" sqref="O46"/>
    </sheetView>
  </sheetViews>
  <sheetFormatPr defaultColWidth="9" defaultRowHeight="11.25" x14ac:dyDescent="0.15"/>
  <cols>
    <col min="1" max="1" width="12.25" style="112" bestFit="1" customWidth="1"/>
    <col min="2" max="2" width="20.5" style="112" bestFit="1" customWidth="1"/>
    <col min="3" max="3" width="24" style="112" bestFit="1" customWidth="1"/>
    <col min="4" max="4" width="10.5" style="112" bestFit="1" customWidth="1"/>
    <col min="5" max="16384" width="9" style="112"/>
  </cols>
  <sheetData>
    <row r="1" spans="1:10" x14ac:dyDescent="0.15">
      <c r="A1" s="1" t="s">
        <v>193</v>
      </c>
      <c r="B1" s="2" t="s">
        <v>194</v>
      </c>
      <c r="C1" s="2" t="s">
        <v>195</v>
      </c>
      <c r="D1" s="3" t="s">
        <v>196</v>
      </c>
      <c r="E1" s="3" t="s">
        <v>197</v>
      </c>
      <c r="F1" s="3" t="s">
        <v>15</v>
      </c>
      <c r="G1" s="3" t="s">
        <v>209</v>
      </c>
      <c r="H1" s="3" t="s">
        <v>210</v>
      </c>
      <c r="I1" s="3" t="s">
        <v>211</v>
      </c>
      <c r="J1" s="3" t="s">
        <v>212</v>
      </c>
    </row>
    <row r="2" spans="1:10" x14ac:dyDescent="0.15">
      <c r="A2" s="116" t="s">
        <v>206</v>
      </c>
      <c r="B2" s="114" t="s">
        <v>155</v>
      </c>
      <c r="C2" s="111" t="s">
        <v>264</v>
      </c>
      <c r="D2" s="125" t="s">
        <v>199</v>
      </c>
      <c r="E2" s="166">
        <v>0.20320976787912901</v>
      </c>
      <c r="F2" s="166">
        <v>0.25988080968463001</v>
      </c>
      <c r="G2" s="166">
        <v>-0.165355432702914</v>
      </c>
      <c r="H2" s="166">
        <v>7.8569594934033399E-2</v>
      </c>
      <c r="I2" s="166">
        <v>0.27894880358532198</v>
      </c>
      <c r="J2" s="166">
        <v>0.61895226788632596</v>
      </c>
    </row>
    <row r="3" spans="1:10" x14ac:dyDescent="0.15">
      <c r="A3" s="116" t="s">
        <v>206</v>
      </c>
      <c r="B3" s="114" t="s">
        <v>155</v>
      </c>
      <c r="C3" s="111" t="s">
        <v>264</v>
      </c>
      <c r="D3" s="125" t="s">
        <v>200</v>
      </c>
      <c r="E3" s="166">
        <v>0.123112916767676</v>
      </c>
      <c r="F3" s="166">
        <v>0.34743729000470902</v>
      </c>
      <c r="G3" s="166">
        <v>-0.28322278596608202</v>
      </c>
      <c r="H3" s="166">
        <v>1.15526516755418E-2</v>
      </c>
      <c r="I3" s="166">
        <v>0.35982335741423799</v>
      </c>
      <c r="J3" s="166">
        <v>0.705918698730989</v>
      </c>
    </row>
    <row r="4" spans="1:10" x14ac:dyDescent="0.15">
      <c r="A4" s="116" t="s">
        <v>206</v>
      </c>
      <c r="B4" s="114" t="s">
        <v>189</v>
      </c>
      <c r="C4" s="111" t="s">
        <v>357</v>
      </c>
      <c r="D4" s="125" t="s">
        <v>199</v>
      </c>
      <c r="E4" s="166">
        <v>0.37388428071469099</v>
      </c>
      <c r="F4" s="166">
        <v>0.234174466810565</v>
      </c>
      <c r="G4" s="166">
        <v>6.6323773137503497E-2</v>
      </c>
      <c r="H4" s="166">
        <v>0.23992807325807999</v>
      </c>
      <c r="I4" s="166">
        <v>0.51667495718988599</v>
      </c>
      <c r="J4" s="166">
        <v>0.72367585807759605</v>
      </c>
    </row>
    <row r="5" spans="1:10" x14ac:dyDescent="0.15">
      <c r="A5" s="116" t="s">
        <v>206</v>
      </c>
      <c r="B5" s="114" t="s">
        <v>189</v>
      </c>
      <c r="C5" s="111" t="s">
        <v>357</v>
      </c>
      <c r="D5" s="125" t="s">
        <v>200</v>
      </c>
      <c r="E5" s="166">
        <v>0.28764196816915899</v>
      </c>
      <c r="F5" s="166">
        <v>0.37723358526091699</v>
      </c>
      <c r="G5" s="166">
        <v>-0.25069774415228502</v>
      </c>
      <c r="H5" s="166">
        <v>0.13667813343714899</v>
      </c>
      <c r="I5" s="166">
        <v>0.46104065261857702</v>
      </c>
      <c r="J5" s="166">
        <v>0.729619955837982</v>
      </c>
    </row>
    <row r="6" spans="1:10" x14ac:dyDescent="0.15">
      <c r="A6" s="116" t="s">
        <v>206</v>
      </c>
      <c r="B6" s="114" t="s">
        <v>201</v>
      </c>
      <c r="C6" s="111" t="s">
        <v>160</v>
      </c>
      <c r="D6" s="125" t="s">
        <v>199</v>
      </c>
      <c r="E6" s="166">
        <v>0.32725050530954303</v>
      </c>
      <c r="F6" s="166">
        <v>0.25994122448158202</v>
      </c>
      <c r="G6" s="166">
        <v>8.70165168282328E-3</v>
      </c>
      <c r="H6" s="166">
        <v>0.18917139144624501</v>
      </c>
      <c r="I6" s="166">
        <v>0.48386021900922499</v>
      </c>
      <c r="J6" s="166">
        <v>0.73359401417134895</v>
      </c>
    </row>
    <row r="7" spans="1:10" x14ac:dyDescent="0.15">
      <c r="A7" s="116" t="s">
        <v>206</v>
      </c>
      <c r="B7" s="114" t="s">
        <v>201</v>
      </c>
      <c r="C7" s="111" t="s">
        <v>160</v>
      </c>
      <c r="D7" s="125" t="s">
        <v>200</v>
      </c>
      <c r="E7" s="166">
        <v>0.234732594229037</v>
      </c>
      <c r="F7" s="166">
        <v>0.39369134039661602</v>
      </c>
      <c r="G7" s="166">
        <v>-0.28578177545401301</v>
      </c>
      <c r="H7" s="166">
        <v>8.96889509032857E-2</v>
      </c>
      <c r="I7" s="166">
        <v>0.42895030942399598</v>
      </c>
      <c r="J7" s="166">
        <v>0.71087181830652801</v>
      </c>
    </row>
    <row r="8" spans="1:10" x14ac:dyDescent="0.15">
      <c r="A8" s="116" t="s">
        <v>206</v>
      </c>
      <c r="B8" s="114" t="s">
        <v>201</v>
      </c>
      <c r="C8" s="111" t="s">
        <v>161</v>
      </c>
      <c r="D8" s="125" t="s">
        <v>199</v>
      </c>
      <c r="E8" s="166">
        <v>0.26619336946809802</v>
      </c>
      <c r="F8" s="166">
        <v>0.27134639104936198</v>
      </c>
      <c r="G8" s="166">
        <v>-3.1984193261336398E-2</v>
      </c>
      <c r="H8" s="166">
        <v>0.14208944470818199</v>
      </c>
      <c r="I8" s="166">
        <v>0.41248409012201498</v>
      </c>
      <c r="J8" s="166">
        <v>0.68353593911803001</v>
      </c>
    </row>
    <row r="9" spans="1:10" x14ac:dyDescent="0.15">
      <c r="A9" s="116" t="s">
        <v>206</v>
      </c>
      <c r="B9" s="114" t="s">
        <v>201</v>
      </c>
      <c r="C9" s="111" t="s">
        <v>161</v>
      </c>
      <c r="D9" s="125" t="s">
        <v>200</v>
      </c>
      <c r="E9" s="166">
        <v>0.15663337816186201</v>
      </c>
      <c r="F9" s="166">
        <v>0.41670955537003002</v>
      </c>
      <c r="G9" s="166">
        <v>-0.38613652795009801</v>
      </c>
      <c r="H9" s="166">
        <v>3.3794350519329899E-2</v>
      </c>
      <c r="I9" s="166">
        <v>0.301892541784617</v>
      </c>
      <c r="J9" s="166">
        <v>0.639454323458852</v>
      </c>
    </row>
    <row r="10" spans="1:10" x14ac:dyDescent="0.15">
      <c r="A10" s="116" t="s">
        <v>206</v>
      </c>
      <c r="B10" s="114" t="s">
        <v>201</v>
      </c>
      <c r="C10" s="111" t="s">
        <v>162</v>
      </c>
      <c r="D10" s="125" t="s">
        <v>199</v>
      </c>
      <c r="E10" s="166">
        <v>0.42035550226577301</v>
      </c>
      <c r="F10" s="166">
        <v>0.26508331187808898</v>
      </c>
      <c r="G10" s="166">
        <v>3.4634286723063103E-2</v>
      </c>
      <c r="H10" s="166">
        <v>0.25804066406959902</v>
      </c>
      <c r="I10" s="166">
        <v>0.55171685460892195</v>
      </c>
      <c r="J10" s="166">
        <v>0.78266498907131699</v>
      </c>
    </row>
    <row r="11" spans="1:10" x14ac:dyDescent="0.15">
      <c r="A11" s="116" t="s">
        <v>206</v>
      </c>
      <c r="B11" s="114" t="s">
        <v>201</v>
      </c>
      <c r="C11" s="111" t="s">
        <v>162</v>
      </c>
      <c r="D11" s="125" t="s">
        <v>200</v>
      </c>
      <c r="E11" s="166">
        <v>0.302368607223714</v>
      </c>
      <c r="F11" s="166">
        <v>0.40082287250494802</v>
      </c>
      <c r="G11" s="166">
        <v>-0.268798702401358</v>
      </c>
      <c r="H11" s="166">
        <v>0.12508568360298999</v>
      </c>
      <c r="I11" s="166">
        <v>0.469499221939217</v>
      </c>
      <c r="J11" s="166">
        <v>0.83094602634369996</v>
      </c>
    </row>
    <row r="12" spans="1:10" x14ac:dyDescent="0.15">
      <c r="A12" s="116" t="s">
        <v>206</v>
      </c>
      <c r="B12" s="114" t="s">
        <v>201</v>
      </c>
      <c r="C12" s="111" t="s">
        <v>163</v>
      </c>
      <c r="D12" s="125" t="s">
        <v>199</v>
      </c>
      <c r="E12" s="166">
        <v>0.338943286104046</v>
      </c>
      <c r="F12" s="166">
        <v>0.27341553742987701</v>
      </c>
      <c r="G12" s="166">
        <v>2.99328877081078E-3</v>
      </c>
      <c r="H12" s="166">
        <v>0.17182897975966299</v>
      </c>
      <c r="I12" s="166">
        <v>0.50502332145100504</v>
      </c>
      <c r="J12" s="166">
        <v>0.76262724576963803</v>
      </c>
    </row>
    <row r="13" spans="1:10" x14ac:dyDescent="0.15">
      <c r="A13" s="119" t="s">
        <v>206</v>
      </c>
      <c r="B13" s="119" t="s">
        <v>201</v>
      </c>
      <c r="C13" s="113" t="s">
        <v>163</v>
      </c>
      <c r="D13" s="119" t="s">
        <v>200</v>
      </c>
      <c r="E13" s="166">
        <v>0.26113153883956303</v>
      </c>
      <c r="F13" s="166">
        <v>0.404511430636389</v>
      </c>
      <c r="G13" s="166">
        <v>-0.23116592473032899</v>
      </c>
      <c r="H13" s="166">
        <v>9.4363555380497399E-2</v>
      </c>
      <c r="I13" s="166">
        <v>0.41978422761446998</v>
      </c>
      <c r="J13" s="166">
        <v>0.70222848226338597</v>
      </c>
    </row>
    <row r="14" spans="1:10" x14ac:dyDescent="0.15">
      <c r="A14" s="119" t="s">
        <v>206</v>
      </c>
      <c r="B14" s="119" t="s">
        <v>201</v>
      </c>
      <c r="C14" s="113" t="s">
        <v>164</v>
      </c>
      <c r="D14" s="119" t="s">
        <v>199</v>
      </c>
      <c r="E14" s="166">
        <v>0.32096466966054299</v>
      </c>
      <c r="F14" s="166">
        <v>0.249967864819886</v>
      </c>
      <c r="G14" s="166">
        <v>2.0150487423671301E-2</v>
      </c>
      <c r="H14" s="166">
        <v>0.18809973841630001</v>
      </c>
      <c r="I14" s="166">
        <v>0.46964683958858899</v>
      </c>
      <c r="J14" s="166">
        <v>0.72774641692486497</v>
      </c>
    </row>
    <row r="15" spans="1:10" x14ac:dyDescent="0.15">
      <c r="A15" s="119" t="s">
        <v>206</v>
      </c>
      <c r="B15" s="119" t="s">
        <v>201</v>
      </c>
      <c r="C15" s="113" t="s">
        <v>164</v>
      </c>
      <c r="D15" s="119" t="s">
        <v>200</v>
      </c>
      <c r="E15" s="166">
        <v>0.242758630633886</v>
      </c>
      <c r="F15" s="166">
        <v>0.40962027924684202</v>
      </c>
      <c r="G15" s="166">
        <v>-0.26111764868019199</v>
      </c>
      <c r="H15" s="166">
        <v>9.8735210235576507E-2</v>
      </c>
      <c r="I15" s="166">
        <v>0.41628254370358098</v>
      </c>
      <c r="J15" s="166">
        <v>0.72556879509938399</v>
      </c>
    </row>
    <row r="16" spans="1:10" x14ac:dyDescent="0.15">
      <c r="A16" s="119" t="s">
        <v>206</v>
      </c>
      <c r="B16" s="119" t="s">
        <v>201</v>
      </c>
      <c r="C16" s="113" t="s">
        <v>165</v>
      </c>
      <c r="D16" s="119" t="s">
        <v>199</v>
      </c>
      <c r="E16" s="166">
        <v>0.34702216123465002</v>
      </c>
      <c r="F16" s="166">
        <v>0.25500434617470802</v>
      </c>
      <c r="G16" s="166">
        <v>2.5003687711681301E-2</v>
      </c>
      <c r="H16" s="166">
        <v>0.21088795553693701</v>
      </c>
      <c r="I16" s="166">
        <v>0.50521517084299306</v>
      </c>
      <c r="J16" s="166">
        <v>0.73474906248778604</v>
      </c>
    </row>
    <row r="17" spans="1:10" x14ac:dyDescent="0.15">
      <c r="A17" s="119" t="s">
        <v>206</v>
      </c>
      <c r="B17" s="119" t="s">
        <v>201</v>
      </c>
      <c r="C17" s="113" t="s">
        <v>165</v>
      </c>
      <c r="D17" s="119" t="s">
        <v>200</v>
      </c>
      <c r="E17" s="166">
        <v>0.25217277062155802</v>
      </c>
      <c r="F17" s="166">
        <v>0.37948636486409998</v>
      </c>
      <c r="G17" s="166">
        <v>-0.25474430308899298</v>
      </c>
      <c r="H17" s="166">
        <v>0.111120842620685</v>
      </c>
      <c r="I17" s="166">
        <v>0.45251412537645802</v>
      </c>
      <c r="J17" s="166">
        <v>0.70270847067183995</v>
      </c>
    </row>
    <row r="18" spans="1:10" x14ac:dyDescent="0.15">
      <c r="A18" s="119" t="s">
        <v>206</v>
      </c>
      <c r="B18" s="119" t="s">
        <v>202</v>
      </c>
      <c r="C18" s="113" t="s">
        <v>166</v>
      </c>
      <c r="D18" s="119" t="s">
        <v>199</v>
      </c>
      <c r="E18" s="166"/>
      <c r="F18" s="166"/>
      <c r="G18" s="166"/>
      <c r="H18" s="166"/>
      <c r="I18" s="166"/>
      <c r="J18" s="166"/>
    </row>
    <row r="19" spans="1:10" x14ac:dyDescent="0.15">
      <c r="A19" s="119" t="s">
        <v>206</v>
      </c>
      <c r="B19" s="119" t="s">
        <v>202</v>
      </c>
      <c r="C19" s="113" t="s">
        <v>166</v>
      </c>
      <c r="D19" s="119" t="s">
        <v>200</v>
      </c>
      <c r="E19" s="166"/>
      <c r="F19" s="166"/>
      <c r="G19" s="166"/>
      <c r="H19" s="166"/>
      <c r="I19" s="166"/>
      <c r="J19" s="166"/>
    </row>
    <row r="20" spans="1:10" x14ac:dyDescent="0.15">
      <c r="A20" s="119" t="s">
        <v>206</v>
      </c>
      <c r="B20" s="119" t="s">
        <v>167</v>
      </c>
      <c r="C20" s="113" t="s">
        <v>168</v>
      </c>
      <c r="D20" s="119" t="s">
        <v>199</v>
      </c>
      <c r="E20" s="166">
        <v>0.293007448545479</v>
      </c>
      <c r="F20" s="166">
        <v>0.230230059034223</v>
      </c>
      <c r="G20" s="166">
        <v>3.7855899891196199E-2</v>
      </c>
      <c r="H20" s="166">
        <v>0.18416020750415399</v>
      </c>
      <c r="I20" s="166">
        <v>0.41821759996366298</v>
      </c>
      <c r="J20" s="166">
        <v>0.66187420966003696</v>
      </c>
    </row>
    <row r="21" spans="1:10" x14ac:dyDescent="0.15">
      <c r="A21" s="119" t="s">
        <v>206</v>
      </c>
      <c r="B21" s="119" t="s">
        <v>167</v>
      </c>
      <c r="C21" s="113" t="s">
        <v>168</v>
      </c>
      <c r="D21" s="119" t="s">
        <v>200</v>
      </c>
      <c r="E21" s="166">
        <v>0.210130449817965</v>
      </c>
      <c r="F21" s="166">
        <v>0.36556903535392199</v>
      </c>
      <c r="G21" s="166">
        <v>-0.27943150137657902</v>
      </c>
      <c r="H21" s="166">
        <v>9.8248852112141793E-2</v>
      </c>
      <c r="I21" s="166">
        <v>0.37196282816260201</v>
      </c>
      <c r="J21" s="166">
        <v>0.67815873577937003</v>
      </c>
    </row>
    <row r="22" spans="1:10" x14ac:dyDescent="0.15">
      <c r="A22" s="119" t="s">
        <v>206</v>
      </c>
      <c r="B22" s="119" t="s">
        <v>167</v>
      </c>
      <c r="C22" s="113" t="s">
        <v>169</v>
      </c>
      <c r="D22" s="119" t="s">
        <v>199</v>
      </c>
      <c r="E22" s="166">
        <v>0.32052125556289102</v>
      </c>
      <c r="F22" s="166">
        <v>0.22443878797655101</v>
      </c>
      <c r="G22" s="166">
        <v>7.1631981461640307E-2</v>
      </c>
      <c r="H22" s="166">
        <v>0.19925486593546199</v>
      </c>
      <c r="I22" s="166">
        <v>0.44609266468720099</v>
      </c>
      <c r="J22" s="166">
        <v>0.67044464265025905</v>
      </c>
    </row>
    <row r="23" spans="1:10" x14ac:dyDescent="0.15">
      <c r="A23" s="119" t="s">
        <v>206</v>
      </c>
      <c r="B23" s="119" t="s">
        <v>167</v>
      </c>
      <c r="C23" s="113" t="s">
        <v>169</v>
      </c>
      <c r="D23" s="119" t="s">
        <v>200</v>
      </c>
      <c r="E23" s="166">
        <v>0.244454334837477</v>
      </c>
      <c r="F23" s="166">
        <v>0.33189686619472802</v>
      </c>
      <c r="G23" s="166">
        <v>-0.236139775381592</v>
      </c>
      <c r="H23" s="166">
        <v>0.146152619702449</v>
      </c>
      <c r="I23" s="166">
        <v>0.40337342672923099</v>
      </c>
      <c r="J23" s="166">
        <v>0.70168833480758896</v>
      </c>
    </row>
    <row r="24" spans="1:10" x14ac:dyDescent="0.15">
      <c r="A24" s="119" t="s">
        <v>206</v>
      </c>
      <c r="B24" s="119" t="s">
        <v>167</v>
      </c>
      <c r="C24" s="113" t="s">
        <v>170</v>
      </c>
      <c r="D24" s="119" t="s">
        <v>199</v>
      </c>
      <c r="E24" s="166">
        <v>0.28181502039010597</v>
      </c>
      <c r="F24" s="166">
        <v>0.23830356112656401</v>
      </c>
      <c r="G24" s="166">
        <v>-1.0091507208373599E-2</v>
      </c>
      <c r="H24" s="166">
        <v>0.17750590231482399</v>
      </c>
      <c r="I24" s="166">
        <v>0.40510028572975698</v>
      </c>
      <c r="J24" s="166">
        <v>0.63064887509196899</v>
      </c>
    </row>
    <row r="25" spans="1:10" x14ac:dyDescent="0.15">
      <c r="A25" s="119" t="s">
        <v>206</v>
      </c>
      <c r="B25" s="119" t="s">
        <v>167</v>
      </c>
      <c r="C25" s="113" t="s">
        <v>170</v>
      </c>
      <c r="D25" s="119" t="s">
        <v>200</v>
      </c>
      <c r="E25" s="166">
        <v>0.16085029302818599</v>
      </c>
      <c r="F25" s="166">
        <v>0.33763484620684597</v>
      </c>
      <c r="G25" s="166">
        <v>-0.19825306800008599</v>
      </c>
      <c r="H25" s="166">
        <v>6.7674996886160604E-2</v>
      </c>
      <c r="I25" s="166">
        <v>0.33034886019510601</v>
      </c>
      <c r="J25" s="166">
        <v>0.61115776031111502</v>
      </c>
    </row>
    <row r="26" spans="1:10" x14ac:dyDescent="0.15">
      <c r="A26" s="119" t="s">
        <v>206</v>
      </c>
      <c r="B26" s="119" t="s">
        <v>167</v>
      </c>
      <c r="C26" s="113" t="s">
        <v>171</v>
      </c>
      <c r="D26" s="119" t="s">
        <v>199</v>
      </c>
      <c r="E26" s="166">
        <v>0.217065406257651</v>
      </c>
      <c r="F26" s="166">
        <v>0.241936331581383</v>
      </c>
      <c r="G26" s="166">
        <v>-6.0361481943314997E-2</v>
      </c>
      <c r="H26" s="166">
        <v>0.12459147140893601</v>
      </c>
      <c r="I26" s="166">
        <v>0.35311406395009998</v>
      </c>
      <c r="J26" s="166">
        <v>0.64446436272082996</v>
      </c>
    </row>
    <row r="27" spans="1:10" x14ac:dyDescent="0.15">
      <c r="A27" s="119" t="s">
        <v>206</v>
      </c>
      <c r="B27" s="119" t="s">
        <v>167</v>
      </c>
      <c r="C27" s="113" t="s">
        <v>171</v>
      </c>
      <c r="D27" s="119" t="s">
        <v>200</v>
      </c>
      <c r="E27" s="166">
        <v>0.14605351096225</v>
      </c>
      <c r="F27" s="166">
        <v>0.43542852570551699</v>
      </c>
      <c r="G27" s="166">
        <v>-0.44872884129796198</v>
      </c>
      <c r="H27" s="166">
        <v>6.6621845052700801E-2</v>
      </c>
      <c r="I27" s="166">
        <v>0.25065905653422099</v>
      </c>
      <c r="J27" s="166">
        <v>0.65868204446303202</v>
      </c>
    </row>
    <row r="28" spans="1:10" x14ac:dyDescent="0.15">
      <c r="A28" s="119" t="s">
        <v>206</v>
      </c>
      <c r="B28" s="119" t="s">
        <v>202</v>
      </c>
      <c r="C28" s="113" t="s">
        <v>166</v>
      </c>
      <c r="D28" s="119" t="s">
        <v>199</v>
      </c>
      <c r="E28" s="166"/>
      <c r="F28" s="166"/>
      <c r="G28" s="166"/>
      <c r="H28" s="166"/>
      <c r="I28" s="166"/>
      <c r="J28" s="166"/>
    </row>
    <row r="29" spans="1:10" x14ac:dyDescent="0.15">
      <c r="A29" s="119" t="s">
        <v>206</v>
      </c>
      <c r="B29" s="119" t="s">
        <v>202</v>
      </c>
      <c r="C29" s="113" t="s">
        <v>166</v>
      </c>
      <c r="D29" s="119" t="s">
        <v>200</v>
      </c>
      <c r="E29" s="166"/>
      <c r="F29" s="166"/>
      <c r="G29" s="166"/>
      <c r="H29" s="166"/>
      <c r="I29" s="166"/>
      <c r="J29" s="166"/>
    </row>
    <row r="30" spans="1:10" x14ac:dyDescent="0.15">
      <c r="A30" s="119" t="s">
        <v>206</v>
      </c>
      <c r="B30" s="119" t="s">
        <v>172</v>
      </c>
      <c r="C30" s="113" t="s">
        <v>1263</v>
      </c>
      <c r="D30" s="119" t="s">
        <v>199</v>
      </c>
      <c r="E30" s="166">
        <v>0.230718284870778</v>
      </c>
      <c r="F30" s="166">
        <v>0.26599414693782403</v>
      </c>
      <c r="G30" s="166">
        <v>-6.4646164539474194E-2</v>
      </c>
      <c r="H30" s="166">
        <v>0.123416299679264</v>
      </c>
      <c r="I30" s="166">
        <v>0.38165176968133102</v>
      </c>
      <c r="J30" s="166">
        <v>0.68563087037440495</v>
      </c>
    </row>
    <row r="31" spans="1:10" x14ac:dyDescent="0.15">
      <c r="A31" s="119" t="s">
        <v>206</v>
      </c>
      <c r="B31" s="119" t="s">
        <v>172</v>
      </c>
      <c r="C31" s="113" t="s">
        <v>1263</v>
      </c>
      <c r="D31" s="119" t="s">
        <v>200</v>
      </c>
      <c r="E31" s="166">
        <v>0.13652567012171901</v>
      </c>
      <c r="F31" s="166">
        <v>0.37902954377280401</v>
      </c>
      <c r="G31" s="166">
        <v>-0.37417548919760402</v>
      </c>
      <c r="H31" s="166">
        <v>2.42974894039652E-2</v>
      </c>
      <c r="I31" s="166">
        <v>0.300543608606261</v>
      </c>
      <c r="J31" s="166">
        <v>0.62482648630404303</v>
      </c>
    </row>
    <row r="32" spans="1:10" x14ac:dyDescent="0.15">
      <c r="A32" s="119" t="s">
        <v>206</v>
      </c>
      <c r="B32" s="119" t="s">
        <v>173</v>
      </c>
      <c r="C32" s="113" t="s">
        <v>1787</v>
      </c>
      <c r="D32" s="119" t="s">
        <v>199</v>
      </c>
      <c r="E32" s="166">
        <v>0.147400873358526</v>
      </c>
      <c r="F32" s="166">
        <v>0.25547800642128499</v>
      </c>
      <c r="G32" s="166">
        <v>-0.18187030629266401</v>
      </c>
      <c r="H32" s="166">
        <v>5.0259746903856699E-2</v>
      </c>
      <c r="I32" s="166">
        <v>0.24867556173573999</v>
      </c>
      <c r="J32" s="166">
        <v>0.58022749095702397</v>
      </c>
    </row>
    <row r="33" spans="1:10" x14ac:dyDescent="0.15">
      <c r="A33" s="119" t="s">
        <v>206</v>
      </c>
      <c r="B33" s="119" t="s">
        <v>173</v>
      </c>
      <c r="C33" s="113" t="s">
        <v>1787</v>
      </c>
      <c r="D33" s="119" t="s">
        <v>200</v>
      </c>
      <c r="E33" s="166">
        <v>7.8235459242855798E-3</v>
      </c>
      <c r="F33" s="166">
        <v>0.37951583624555602</v>
      </c>
      <c r="G33" s="166">
        <v>-0.38376426872130998</v>
      </c>
      <c r="H33" s="166">
        <v>-5.4790182385733098E-2</v>
      </c>
      <c r="I33" s="166">
        <v>0.12878197360098001</v>
      </c>
      <c r="J33" s="166">
        <v>0.49837063556590799</v>
      </c>
    </row>
    <row r="34" spans="1:10" x14ac:dyDescent="0.15">
      <c r="A34" s="119" t="s">
        <v>206</v>
      </c>
      <c r="B34" s="119" t="s">
        <v>174</v>
      </c>
      <c r="C34" s="113" t="s">
        <v>1423</v>
      </c>
      <c r="D34" s="119" t="s">
        <v>199</v>
      </c>
      <c r="E34" s="166">
        <v>0.26417569128624802</v>
      </c>
      <c r="F34" s="166">
        <v>0.177293444284641</v>
      </c>
      <c r="G34" s="166">
        <v>7.9668086877631203E-2</v>
      </c>
      <c r="H34" s="166">
        <v>0.18390598385294099</v>
      </c>
      <c r="I34" s="166">
        <v>0.35391942100638801</v>
      </c>
      <c r="J34" s="166">
        <v>0.53642158882117696</v>
      </c>
    </row>
    <row r="35" spans="1:10" x14ac:dyDescent="0.15">
      <c r="A35" s="119" t="s">
        <v>206</v>
      </c>
      <c r="B35" s="119" t="s">
        <v>174</v>
      </c>
      <c r="C35" s="113" t="s">
        <v>1423</v>
      </c>
      <c r="D35" s="119" t="s">
        <v>200</v>
      </c>
      <c r="E35" s="166">
        <v>0.16383436527276801</v>
      </c>
      <c r="F35" s="166">
        <v>0.23888441227740001</v>
      </c>
      <c r="G35" s="166">
        <v>9.5345996028150908E-3</v>
      </c>
      <c r="H35" s="166">
        <v>8.8539639473146303E-2</v>
      </c>
      <c r="I35" s="166">
        <v>0.25562802609658702</v>
      </c>
      <c r="J35" s="166">
        <v>0.51909806521814705</v>
      </c>
    </row>
    <row r="36" spans="1:10" x14ac:dyDescent="0.15">
      <c r="A36" s="119" t="s">
        <v>206</v>
      </c>
      <c r="B36" s="119" t="s">
        <v>175</v>
      </c>
      <c r="C36" s="113" t="s">
        <v>1788</v>
      </c>
      <c r="D36" s="119" t="s">
        <v>199</v>
      </c>
      <c r="E36" s="166">
        <v>0.13263970983222001</v>
      </c>
      <c r="F36" s="166">
        <v>0.210949770646575</v>
      </c>
      <c r="G36" s="166">
        <v>-7.8514830524379797E-2</v>
      </c>
      <c r="H36" s="166">
        <v>6.8641854378025294E-2</v>
      </c>
      <c r="I36" s="166">
        <v>0.25000254312139297</v>
      </c>
      <c r="J36" s="166">
        <v>0.49461871318857198</v>
      </c>
    </row>
    <row r="37" spans="1:10" x14ac:dyDescent="0.15">
      <c r="A37" s="119" t="s">
        <v>206</v>
      </c>
      <c r="B37" s="119" t="s">
        <v>175</v>
      </c>
      <c r="C37" s="113" t="s">
        <v>1088</v>
      </c>
      <c r="D37" s="119" t="s">
        <v>200</v>
      </c>
      <c r="E37" s="166">
        <v>9.4426339927958902E-2</v>
      </c>
      <c r="F37" s="166">
        <v>0.33669261594933603</v>
      </c>
      <c r="G37" s="166">
        <v>-0.45798235735008302</v>
      </c>
      <c r="H37" s="166">
        <v>2.9977694673135801E-3</v>
      </c>
      <c r="I37" s="166">
        <v>0.22506075088825001</v>
      </c>
      <c r="J37" s="166">
        <v>0.50675527628892103</v>
      </c>
    </row>
    <row r="38" spans="1:10" x14ac:dyDescent="0.15">
      <c r="A38" s="119" t="s">
        <v>206</v>
      </c>
      <c r="B38" s="119" t="s">
        <v>176</v>
      </c>
      <c r="C38" s="113" t="s">
        <v>1018</v>
      </c>
      <c r="D38" s="119" t="s">
        <v>199</v>
      </c>
      <c r="E38" s="166">
        <v>0.25315545117392901</v>
      </c>
      <c r="F38" s="166">
        <v>0.199295178978835</v>
      </c>
      <c r="G38" s="166">
        <v>6.9418727879927394E-2</v>
      </c>
      <c r="H38" s="166">
        <v>0.14489651744910401</v>
      </c>
      <c r="I38" s="166">
        <v>0.28750450377714099</v>
      </c>
      <c r="J38" s="166">
        <v>0.68574158785773598</v>
      </c>
    </row>
    <row r="39" spans="1:10" x14ac:dyDescent="0.15">
      <c r="A39" s="119" t="s">
        <v>206</v>
      </c>
      <c r="B39" s="119" t="s">
        <v>176</v>
      </c>
      <c r="C39" s="113" t="s">
        <v>1018</v>
      </c>
      <c r="D39" s="119" t="s">
        <v>200</v>
      </c>
      <c r="E39" s="166">
        <v>0.13661719808533401</v>
      </c>
      <c r="F39" s="166">
        <v>0.173760613530243</v>
      </c>
      <c r="G39" s="166">
        <v>-6.8131114039687701E-3</v>
      </c>
      <c r="H39" s="166">
        <v>8.8824419311239397E-2</v>
      </c>
      <c r="I39" s="166">
        <v>0.176946184416856</v>
      </c>
      <c r="J39" s="166">
        <v>0.28776549870118201</v>
      </c>
    </row>
    <row r="40" spans="1:10" x14ac:dyDescent="0.15">
      <c r="A40" s="119" t="s">
        <v>206</v>
      </c>
      <c r="B40" s="119" t="s">
        <v>191</v>
      </c>
      <c r="C40" s="113" t="s">
        <v>178</v>
      </c>
      <c r="D40" s="119" t="s">
        <v>199</v>
      </c>
      <c r="E40" s="166">
        <v>0.311092400832996</v>
      </c>
      <c r="F40" s="166">
        <v>0.257940529015588</v>
      </c>
      <c r="G40" s="166">
        <v>-4.3173408205848997E-3</v>
      </c>
      <c r="H40" s="166">
        <v>0.18340118546049999</v>
      </c>
      <c r="I40" s="166">
        <v>0.46411045251188798</v>
      </c>
      <c r="J40" s="166">
        <v>0.722604821952465</v>
      </c>
    </row>
    <row r="41" spans="1:10" x14ac:dyDescent="0.15">
      <c r="A41" s="119" t="s">
        <v>206</v>
      </c>
      <c r="B41" s="119" t="s">
        <v>191</v>
      </c>
      <c r="C41" s="113" t="s">
        <v>178</v>
      </c>
      <c r="D41" s="119" t="s">
        <v>200</v>
      </c>
      <c r="E41" s="166">
        <v>0.23460564213325799</v>
      </c>
      <c r="F41" s="166">
        <v>0.44888634077793399</v>
      </c>
      <c r="G41" s="166">
        <v>-0.479709149759247</v>
      </c>
      <c r="H41" s="166">
        <v>7.6377953271697802E-2</v>
      </c>
      <c r="I41" s="166">
        <v>0.40866742907106002</v>
      </c>
      <c r="J41" s="166">
        <v>0.70855000199789098</v>
      </c>
    </row>
    <row r="42" spans="1:10" x14ac:dyDescent="0.15">
      <c r="A42" s="119" t="s">
        <v>206</v>
      </c>
      <c r="B42" s="119" t="s">
        <v>191</v>
      </c>
      <c r="C42" s="113" t="s">
        <v>179</v>
      </c>
      <c r="D42" s="119" t="s">
        <v>199</v>
      </c>
      <c r="E42" s="166">
        <v>0.285727641605375</v>
      </c>
      <c r="F42" s="166">
        <v>0.259757794884027</v>
      </c>
      <c r="G42" s="166">
        <v>6.1364535248863497E-3</v>
      </c>
      <c r="H42" s="166">
        <v>0.16111600144032401</v>
      </c>
      <c r="I42" s="166">
        <v>0.43491149626859399</v>
      </c>
      <c r="J42" s="166">
        <v>0.70870566809341795</v>
      </c>
    </row>
    <row r="43" spans="1:10" x14ac:dyDescent="0.15">
      <c r="A43" s="119" t="s">
        <v>206</v>
      </c>
      <c r="B43" s="119" t="s">
        <v>191</v>
      </c>
      <c r="C43" s="113" t="s">
        <v>179</v>
      </c>
      <c r="D43" s="119" t="s">
        <v>200</v>
      </c>
      <c r="E43" s="166">
        <v>0.19602340888107</v>
      </c>
      <c r="F43" s="166">
        <v>0.44513179968977101</v>
      </c>
      <c r="G43" s="166">
        <v>-0.605003532196695</v>
      </c>
      <c r="H43" s="166">
        <v>5.6746458090709398E-2</v>
      </c>
      <c r="I43" s="166">
        <v>0.31164872821477202</v>
      </c>
      <c r="J43" s="166">
        <v>0.61102989116816697</v>
      </c>
    </row>
    <row r="44" spans="1:10" x14ac:dyDescent="0.15">
      <c r="A44" s="119" t="s">
        <v>206</v>
      </c>
      <c r="B44" s="119" t="s">
        <v>191</v>
      </c>
      <c r="C44" s="113" t="s">
        <v>180</v>
      </c>
      <c r="D44" s="119" t="s">
        <v>199</v>
      </c>
      <c r="E44" s="166">
        <v>0.25897183247244798</v>
      </c>
      <c r="F44" s="166">
        <v>0.29680509553172801</v>
      </c>
      <c r="G44" s="166">
        <v>-0.11969109227963901</v>
      </c>
      <c r="H44" s="166">
        <v>0.105582332037728</v>
      </c>
      <c r="I44" s="166">
        <v>0.41580915276084701</v>
      </c>
      <c r="J44" s="166">
        <v>0.74302039553362598</v>
      </c>
    </row>
    <row r="45" spans="1:10" x14ac:dyDescent="0.15">
      <c r="A45" s="119" t="s">
        <v>206</v>
      </c>
      <c r="B45" s="119" t="s">
        <v>191</v>
      </c>
      <c r="C45" s="113" t="s">
        <v>180</v>
      </c>
      <c r="D45" s="119" t="s">
        <v>200</v>
      </c>
      <c r="E45" s="166">
        <v>0.104690107620031</v>
      </c>
      <c r="F45" s="166">
        <v>0.45261911609969102</v>
      </c>
      <c r="G45" s="166">
        <v>-0.70968985411982899</v>
      </c>
      <c r="H45" s="166">
        <v>-1.02682381776385E-2</v>
      </c>
      <c r="I45" s="166">
        <v>0.39514507089735001</v>
      </c>
      <c r="J45" s="166">
        <v>0.65148966969290301</v>
      </c>
    </row>
    <row r="46" spans="1:10" x14ac:dyDescent="0.15">
      <c r="A46" s="119" t="s">
        <v>206</v>
      </c>
      <c r="B46" s="119" t="s">
        <v>191</v>
      </c>
      <c r="C46" s="113" t="s">
        <v>181</v>
      </c>
      <c r="D46" s="119" t="s">
        <v>199</v>
      </c>
      <c r="E46" s="166">
        <v>0.320439221933632</v>
      </c>
      <c r="F46" s="166">
        <v>0.242482982423705</v>
      </c>
      <c r="G46" s="166">
        <v>2.8952682235777401E-2</v>
      </c>
      <c r="H46" s="166">
        <v>0.211721079302326</v>
      </c>
      <c r="I46" s="166">
        <v>0.472359166184593</v>
      </c>
      <c r="J46" s="166">
        <v>0.70569775083849895</v>
      </c>
    </row>
    <row r="47" spans="1:10" x14ac:dyDescent="0.15">
      <c r="A47" s="119" t="s">
        <v>206</v>
      </c>
      <c r="B47" s="119" t="s">
        <v>191</v>
      </c>
      <c r="C47" s="113" t="s">
        <v>181</v>
      </c>
      <c r="D47" s="119" t="s">
        <v>200</v>
      </c>
      <c r="E47" s="166">
        <v>0.26733717701209703</v>
      </c>
      <c r="F47" s="166">
        <v>0.45543730480526601</v>
      </c>
      <c r="G47" s="166">
        <v>-0.62624646544929896</v>
      </c>
      <c r="H47" s="166">
        <v>0.10915474910109001</v>
      </c>
      <c r="I47" s="166">
        <v>0.40863391672967297</v>
      </c>
      <c r="J47" s="166">
        <v>0.75326592722114605</v>
      </c>
    </row>
    <row r="48" spans="1:10" x14ac:dyDescent="0.15">
      <c r="A48" s="119" t="s">
        <v>206</v>
      </c>
      <c r="B48" s="119" t="s">
        <v>191</v>
      </c>
      <c r="C48" s="113" t="s">
        <v>182</v>
      </c>
      <c r="D48" s="119" t="s">
        <v>199</v>
      </c>
      <c r="E48" s="166">
        <v>0.31929511675181599</v>
      </c>
      <c r="F48" s="166">
        <v>0.25284734542301801</v>
      </c>
      <c r="G48" s="166">
        <v>-3.1309557328710199E-3</v>
      </c>
      <c r="H48" s="166">
        <v>0.198773349130486</v>
      </c>
      <c r="I48" s="166">
        <v>0.46149327887702801</v>
      </c>
      <c r="J48" s="166">
        <v>0.71858487780170099</v>
      </c>
    </row>
    <row r="49" spans="1:10" x14ac:dyDescent="0.15">
      <c r="A49" s="119" t="s">
        <v>206</v>
      </c>
      <c r="B49" s="119" t="s">
        <v>191</v>
      </c>
      <c r="C49" s="113" t="s">
        <v>182</v>
      </c>
      <c r="D49" s="119" t="s">
        <v>200</v>
      </c>
      <c r="E49" s="166">
        <v>0.240491070273748</v>
      </c>
      <c r="F49" s="166">
        <v>0.39030383445435402</v>
      </c>
      <c r="G49" s="166">
        <v>-0.41486610510848498</v>
      </c>
      <c r="H49" s="166">
        <v>7.8158314759566194E-2</v>
      </c>
      <c r="I49" s="166">
        <v>0.423952315753789</v>
      </c>
      <c r="J49" s="166">
        <v>0.791777701055978</v>
      </c>
    </row>
    <row r="50" spans="1:10" x14ac:dyDescent="0.15">
      <c r="A50" s="119" t="s">
        <v>206</v>
      </c>
      <c r="B50" s="119" t="s">
        <v>191</v>
      </c>
      <c r="C50" s="113" t="s">
        <v>183</v>
      </c>
      <c r="D50" s="119" t="s">
        <v>199</v>
      </c>
      <c r="E50" s="166">
        <v>0.39975765437530503</v>
      </c>
      <c r="F50" s="166">
        <v>0.256490395053666</v>
      </c>
      <c r="G50" s="166">
        <v>3.5413625843206398E-2</v>
      </c>
      <c r="H50" s="166">
        <v>0.24861698824297801</v>
      </c>
      <c r="I50" s="166">
        <v>0.566245218292032</v>
      </c>
      <c r="J50" s="166">
        <v>0.75055586416087805</v>
      </c>
    </row>
    <row r="51" spans="1:10" x14ac:dyDescent="0.15">
      <c r="A51" s="119" t="s">
        <v>206</v>
      </c>
      <c r="B51" s="119" t="s">
        <v>191</v>
      </c>
      <c r="C51" s="113" t="s">
        <v>183</v>
      </c>
      <c r="D51" s="119" t="s">
        <v>200</v>
      </c>
      <c r="E51" s="166">
        <v>0.25460128819236799</v>
      </c>
      <c r="F51" s="166">
        <v>0.44079065876276102</v>
      </c>
      <c r="G51" s="166">
        <v>-0.39115421370558201</v>
      </c>
      <c r="H51" s="166">
        <v>9.0633200601172595E-2</v>
      </c>
      <c r="I51" s="166">
        <v>0.47413522296552002</v>
      </c>
      <c r="J51" s="166">
        <v>0.69269121757825403</v>
      </c>
    </row>
    <row r="52" spans="1:10" x14ac:dyDescent="0.15">
      <c r="A52" s="119" t="s">
        <v>206</v>
      </c>
      <c r="B52" s="119" t="s">
        <v>202</v>
      </c>
      <c r="C52" s="113" t="s">
        <v>166</v>
      </c>
      <c r="D52" s="119" t="s">
        <v>199</v>
      </c>
      <c r="E52" s="166"/>
      <c r="F52" s="166"/>
      <c r="G52" s="166"/>
      <c r="H52" s="166"/>
      <c r="I52" s="166"/>
      <c r="J52" s="166"/>
    </row>
    <row r="53" spans="1:10" x14ac:dyDescent="0.15">
      <c r="A53" s="119" t="s">
        <v>206</v>
      </c>
      <c r="B53" s="119" t="s">
        <v>202</v>
      </c>
      <c r="C53" s="113" t="s">
        <v>166</v>
      </c>
      <c r="D53" s="119" t="s">
        <v>200</v>
      </c>
      <c r="E53" s="166"/>
      <c r="F53" s="166"/>
      <c r="G53" s="166"/>
      <c r="H53" s="166"/>
      <c r="I53" s="166"/>
      <c r="J53" s="166"/>
    </row>
    <row r="54" spans="1:10" x14ac:dyDescent="0.15">
      <c r="A54" s="119" t="s">
        <v>206</v>
      </c>
      <c r="B54" s="119" t="s">
        <v>184</v>
      </c>
      <c r="C54" s="113" t="s">
        <v>1638</v>
      </c>
      <c r="D54" s="119" t="s">
        <v>199</v>
      </c>
      <c r="E54" s="166">
        <v>0.126656301168632</v>
      </c>
      <c r="F54" s="166">
        <v>0.27989285741273801</v>
      </c>
      <c r="G54" s="166">
        <v>-0.20482405116982799</v>
      </c>
      <c r="H54" s="166">
        <v>6.3737305008128006E-2</v>
      </c>
      <c r="I54" s="166">
        <v>0.32844702502175299</v>
      </c>
      <c r="J54" s="166">
        <v>0.61966519093325001</v>
      </c>
    </row>
    <row r="55" spans="1:10" x14ac:dyDescent="0.15">
      <c r="A55" s="119" t="s">
        <v>206</v>
      </c>
      <c r="B55" s="119" t="s">
        <v>184</v>
      </c>
      <c r="C55" s="113" t="s">
        <v>1638</v>
      </c>
      <c r="D55" s="119" t="s">
        <v>200</v>
      </c>
      <c r="E55" s="170">
        <v>0.126656301168632</v>
      </c>
      <c r="F55" s="170">
        <v>0.27989285741273801</v>
      </c>
      <c r="G55" s="170">
        <v>-0.20482405116982799</v>
      </c>
      <c r="H55" s="170">
        <v>6.3737305008128006E-2</v>
      </c>
      <c r="I55" s="170">
        <v>0.32844702502175299</v>
      </c>
      <c r="J55" s="170">
        <v>0.61966519093325001</v>
      </c>
    </row>
    <row r="56" spans="1:10" x14ac:dyDescent="0.15">
      <c r="A56" s="119" t="s">
        <v>206</v>
      </c>
      <c r="B56" s="119" t="s">
        <v>185</v>
      </c>
      <c r="C56" s="113" t="s">
        <v>1652</v>
      </c>
      <c r="D56" s="119" t="s">
        <v>199</v>
      </c>
      <c r="E56" s="166">
        <v>0.31458199574016299</v>
      </c>
      <c r="F56" s="166">
        <v>0.251979309484892</v>
      </c>
      <c r="G56" s="166">
        <v>3.5265207667829097E-2</v>
      </c>
      <c r="H56" s="166">
        <v>0.17627396315639099</v>
      </c>
      <c r="I56" s="166">
        <v>0.45754640848019901</v>
      </c>
      <c r="J56" s="166">
        <v>0.73440825357331896</v>
      </c>
    </row>
    <row r="57" spans="1:10" x14ac:dyDescent="0.15">
      <c r="A57" s="119" t="s">
        <v>206</v>
      </c>
      <c r="B57" s="119" t="s">
        <v>185</v>
      </c>
      <c r="C57" s="113" t="s">
        <v>1652</v>
      </c>
      <c r="D57" s="119" t="s">
        <v>200</v>
      </c>
      <c r="E57" s="166">
        <v>0.33140566113178599</v>
      </c>
      <c r="F57" s="166">
        <v>0.42571641355427298</v>
      </c>
      <c r="G57" s="166">
        <v>-0.33137603470452798</v>
      </c>
      <c r="H57" s="166">
        <v>0.178530813767876</v>
      </c>
      <c r="I57" s="166">
        <v>0.43626896540569099</v>
      </c>
      <c r="J57" s="166">
        <v>0.72185062532052502</v>
      </c>
    </row>
    <row r="58" spans="1:10" x14ac:dyDescent="0.15">
      <c r="A58" s="119" t="s">
        <v>206</v>
      </c>
      <c r="B58" s="119" t="s">
        <v>186</v>
      </c>
      <c r="C58" s="113" t="s">
        <v>1824</v>
      </c>
      <c r="D58" s="119" t="s">
        <v>199</v>
      </c>
      <c r="E58" s="166">
        <v>0.152573305430589</v>
      </c>
      <c r="F58" s="166">
        <v>0.25140304187054102</v>
      </c>
      <c r="G58" s="166">
        <v>-7.8931025672742697E-2</v>
      </c>
      <c r="H58" s="166">
        <v>6.7090098587654898E-2</v>
      </c>
      <c r="I58" s="166">
        <v>0.33511845161418002</v>
      </c>
      <c r="J58" s="166">
        <v>0.64007095029912997</v>
      </c>
    </row>
    <row r="59" spans="1:10" x14ac:dyDescent="0.15">
      <c r="A59" s="119" t="s">
        <v>206</v>
      </c>
      <c r="B59" s="119" t="s">
        <v>186</v>
      </c>
      <c r="C59" s="113" t="s">
        <v>1824</v>
      </c>
      <c r="D59" s="119" t="s">
        <v>200</v>
      </c>
      <c r="E59" s="166">
        <v>0.171005772876762</v>
      </c>
      <c r="F59" s="166">
        <v>0.41324086218365902</v>
      </c>
      <c r="G59" s="166">
        <v>-0.37496697404731899</v>
      </c>
      <c r="H59" s="166">
        <v>9.1754524159515502E-2</v>
      </c>
      <c r="I59" s="166">
        <v>0.37270380217201399</v>
      </c>
      <c r="J59" s="166">
        <v>0.72718761155204104</v>
      </c>
    </row>
    <row r="60" spans="1:10" x14ac:dyDescent="0.15">
      <c r="A60" s="119" t="s">
        <v>206</v>
      </c>
      <c r="B60" s="113" t="s">
        <v>1784</v>
      </c>
      <c r="C60" s="113" t="s">
        <v>287</v>
      </c>
      <c r="D60" s="119" t="s">
        <v>199</v>
      </c>
      <c r="E60" s="166">
        <v>0.301698527041589</v>
      </c>
      <c r="F60" s="166">
        <v>0.24425322849213699</v>
      </c>
      <c r="G60" s="166">
        <v>1.9801413352693E-2</v>
      </c>
      <c r="H60" s="166">
        <v>0.180812684651945</v>
      </c>
      <c r="I60" s="166">
        <v>0.44389721373212898</v>
      </c>
      <c r="J60" s="166">
        <v>0.69154923241455601</v>
      </c>
    </row>
    <row r="61" spans="1:10" x14ac:dyDescent="0.15">
      <c r="A61" s="119" t="s">
        <v>206</v>
      </c>
      <c r="B61" s="113" t="s">
        <v>1784</v>
      </c>
      <c r="C61" s="113" t="s">
        <v>287</v>
      </c>
      <c r="D61" s="119" t="s">
        <v>200</v>
      </c>
      <c r="E61" s="166">
        <v>0.25458779381271002</v>
      </c>
      <c r="F61" s="166">
        <v>0.37449718004649901</v>
      </c>
      <c r="G61" s="166">
        <v>-0.266471472472885</v>
      </c>
      <c r="H61" s="166">
        <v>0.113914565325388</v>
      </c>
      <c r="I61" s="166">
        <v>0.42830147218590398</v>
      </c>
      <c r="J61" s="166">
        <v>0.71146046434063503</v>
      </c>
    </row>
  </sheetData>
  <phoneticPr fontId="1"/>
  <conditionalFormatting sqref="C2:D12">
    <cfRule type="cellIs" dxfId="0" priority="1" operator="lessThan">
      <formula>0</formula>
    </cfRule>
  </conditionalFormatting>
  <pageMargins left="0.7" right="0.7" top="0.75" bottom="0.75" header="0.3" footer="0.3"/>
  <pageSetup paperSize="9" scale="9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sheetPr>
  <dimension ref="A1:X59"/>
  <sheetViews>
    <sheetView showGridLines="0" view="pageBreakPreview" zoomScaleNormal="40" zoomScaleSheetLayoutView="100" zoomScalePageLayoutView="40" workbookViewId="0">
      <selection activeCell="T5" sqref="T5"/>
    </sheetView>
  </sheetViews>
  <sheetFormatPr defaultColWidth="9" defaultRowHeight="15" customHeight="1" x14ac:dyDescent="0.15"/>
  <cols>
    <col min="1" max="1" width="2.625" style="4" customWidth="1"/>
    <col min="2" max="2" width="13.25" style="4" customWidth="1"/>
    <col min="3" max="3" width="16.25" style="4" customWidth="1"/>
    <col min="4" max="6" width="11.625" style="4" customWidth="1"/>
    <col min="7" max="7" width="14.625" style="4" customWidth="1"/>
    <col min="8" max="8" width="0.875" style="4" customWidth="1"/>
    <col min="9" max="9" width="7.875" style="4" customWidth="1"/>
    <col min="10" max="17" width="14.625" style="4" customWidth="1"/>
    <col min="18" max="18" width="2.625" style="4" customWidth="1"/>
    <col min="19" max="19" width="3.125" style="103" customWidth="1"/>
    <col min="20" max="20" width="9" style="4"/>
    <col min="21" max="21" width="12.25" style="4" customWidth="1"/>
    <col min="22" max="25" width="13" style="4" customWidth="1"/>
    <col min="26" max="16384" width="9" style="4"/>
  </cols>
  <sheetData>
    <row r="1" spans="1:22" ht="21" customHeight="1" x14ac:dyDescent="0.15">
      <c r="A1" s="6"/>
      <c r="B1" s="294" t="s">
        <v>25</v>
      </c>
      <c r="C1" s="294"/>
      <c r="D1" s="294"/>
      <c r="E1" s="294"/>
      <c r="F1" s="294"/>
      <c r="G1" s="294"/>
      <c r="H1" s="6"/>
      <c r="I1" s="6"/>
      <c r="J1" s="6"/>
      <c r="K1" s="6"/>
      <c r="L1" s="6"/>
      <c r="M1" s="6"/>
      <c r="N1" s="6"/>
      <c r="O1" s="6"/>
      <c r="P1" s="6"/>
      <c r="Q1" s="6"/>
      <c r="R1" s="6"/>
      <c r="S1" s="104"/>
    </row>
    <row r="2" spans="1:22" ht="15.95" customHeight="1" x14ac:dyDescent="0.15">
      <c r="A2" s="14"/>
      <c r="B2" s="14"/>
      <c r="C2" s="14"/>
      <c r="D2" s="14"/>
      <c r="E2" s="14"/>
      <c r="F2" s="14"/>
      <c r="G2" s="14"/>
      <c r="H2" s="14"/>
      <c r="I2" s="14"/>
      <c r="J2" s="14"/>
      <c r="K2" s="14"/>
      <c r="L2" s="14"/>
      <c r="M2" s="14"/>
      <c r="N2" s="15"/>
      <c r="O2" s="15"/>
      <c r="P2" s="15"/>
      <c r="Q2" s="15"/>
      <c r="R2" s="15"/>
      <c r="S2" s="97"/>
    </row>
    <row r="3" spans="1:22" ht="15.95" customHeight="1" x14ac:dyDescent="0.15">
      <c r="A3" s="14"/>
      <c r="B3" s="10" t="s">
        <v>24</v>
      </c>
      <c r="C3" s="10"/>
      <c r="D3" s="346" t="s">
        <v>218</v>
      </c>
      <c r="E3" s="346"/>
      <c r="F3" s="346"/>
      <c r="G3" s="14"/>
      <c r="H3" s="14"/>
      <c r="I3" s="14"/>
      <c r="J3" s="14"/>
      <c r="K3" s="14"/>
      <c r="L3" s="14"/>
      <c r="M3" s="14"/>
      <c r="N3" s="14"/>
      <c r="O3" s="14"/>
      <c r="P3" s="14"/>
      <c r="Q3" s="14"/>
      <c r="R3" s="14"/>
      <c r="T3" s="354"/>
      <c r="U3" s="354"/>
    </row>
    <row r="4" spans="1:22" ht="15.95" customHeight="1" x14ac:dyDescent="0.15">
      <c r="A4" s="14"/>
      <c r="B4" s="347" t="s">
        <v>0</v>
      </c>
      <c r="C4" s="347"/>
      <c r="D4" s="347" t="s">
        <v>7</v>
      </c>
      <c r="E4" s="347"/>
      <c r="F4" s="347"/>
      <c r="G4" s="14"/>
      <c r="H4" s="14"/>
      <c r="I4" s="10" t="s">
        <v>31</v>
      </c>
      <c r="J4" s="10"/>
      <c r="L4" s="355">
        <f>D25</f>
        <v>44651</v>
      </c>
      <c r="M4" s="356"/>
      <c r="N4" s="355">
        <f>E25</f>
        <v>44286</v>
      </c>
      <c r="O4" s="356"/>
      <c r="P4" s="355">
        <f>F25</f>
        <v>43921</v>
      </c>
      <c r="Q4" s="356"/>
      <c r="R4" s="14"/>
    </row>
    <row r="5" spans="1:22" ht="15.95" customHeight="1" x14ac:dyDescent="0.15">
      <c r="A5" s="14"/>
      <c r="B5" s="341" t="s">
        <v>11</v>
      </c>
      <c r="C5" s="341"/>
      <c r="D5" s="348" t="s">
        <v>40</v>
      </c>
      <c r="E5" s="349"/>
      <c r="F5" s="350"/>
      <c r="G5" s="14"/>
      <c r="H5" s="14"/>
      <c r="I5" s="357" t="s">
        <v>8</v>
      </c>
      <c r="J5" s="357"/>
      <c r="K5" s="357"/>
      <c r="L5" s="17" t="s">
        <v>9</v>
      </c>
      <c r="M5" s="17" t="s">
        <v>14</v>
      </c>
      <c r="N5" s="26" t="s">
        <v>9</v>
      </c>
      <c r="O5" s="17" t="s">
        <v>14</v>
      </c>
      <c r="P5" s="17" t="s">
        <v>9</v>
      </c>
      <c r="Q5" s="17" t="s">
        <v>14</v>
      </c>
      <c r="R5" s="14"/>
      <c r="T5" s="106"/>
    </row>
    <row r="6" spans="1:22" ht="15.95" customHeight="1" x14ac:dyDescent="0.15">
      <c r="A6" s="14"/>
      <c r="B6" s="341" t="s">
        <v>12</v>
      </c>
      <c r="C6" s="341"/>
      <c r="D6" s="348" t="s">
        <v>41</v>
      </c>
      <c r="E6" s="349"/>
      <c r="F6" s="350"/>
      <c r="G6" s="14"/>
      <c r="H6" s="14"/>
      <c r="I6" s="341" t="s">
        <v>39</v>
      </c>
      <c r="J6" s="341"/>
      <c r="K6" s="341"/>
      <c r="L6" s="109">
        <f>IFERROR(IF(OR(D26="",D27=""),"-",(D26/D27)-1),"-")</f>
        <v>7.8495284388290676E-2</v>
      </c>
      <c r="M6" s="9">
        <f>IFERROR(IF(OR(L6="-",$K$15="-"),".",IF((L6&gt;=$N$15),5,IF(AND(L6&gt;=$M$15,L6&lt;$N$15),4,IF(AND(L6&gt;=$L$15,L6&lt;$M$15),3,IF(AND(L6&gt;=$K$15,L6&lt;$L$15),2,IF((L6&lt;$K$15),1)))))),".")</f>
        <v>4</v>
      </c>
      <c r="N6" s="19">
        <f>IFERROR(IF(OR(E26="",E27=""),"-",(E26/E27)-1),"-")</f>
        <v>-2.3536004713112901E-2</v>
      </c>
      <c r="O6" s="9">
        <f>IFERROR(IF(OR($K$15="-",N6="-"),".",IF((N6&gt;=$N$15),5,IF(AND(N6&gt;=$M$15,N6&lt;$N$15),4,IF(AND(N6&gt;=$L$15,N6&lt;$M$15),3,IF(AND(N6&gt;=$K$15,N6&lt;$L$15),2,IF((N6&lt;$K$15),1)))))),".")</f>
        <v>3</v>
      </c>
      <c r="P6" s="19">
        <f>IFERROR(IF(OR(F26="",F27=""),"-",(F26/F27)-1),"-")</f>
        <v>-1.228421472224217E-2</v>
      </c>
      <c r="Q6" s="9">
        <f>IFERROR(IF(OR($K$15="-",P6="-"),".",IF((P6&gt;=$N$15),5,IF(AND(P6&gt;=$M$15,P6&lt;$N$15),4,IF(AND(P6&gt;=$L$15,P6&lt;$M$15),3,IF(AND(P6&gt;=$K$15,P6&lt;$L$15),2,IF((P6&lt;$K$15),1)))))),".")</f>
        <v>3</v>
      </c>
      <c r="R6" s="14"/>
      <c r="V6" s="101"/>
    </row>
    <row r="7" spans="1:22" ht="15.95" customHeight="1" x14ac:dyDescent="0.15">
      <c r="A7" s="14"/>
      <c r="B7" s="341" t="s">
        <v>13</v>
      </c>
      <c r="C7" s="341"/>
      <c r="D7" s="351" t="s">
        <v>146</v>
      </c>
      <c r="E7" s="352"/>
      <c r="F7" s="353"/>
      <c r="G7" s="14"/>
      <c r="H7" s="14"/>
      <c r="I7" s="341" t="s">
        <v>1</v>
      </c>
      <c r="J7" s="341"/>
      <c r="K7" s="341"/>
      <c r="L7" s="19">
        <f>IFERROR(IF(OR(D28="",D26=""),"-",D28/D26),"-")</f>
        <v>2.9238341211441938E-3</v>
      </c>
      <c r="M7" s="9">
        <f>IFERROR(IF(OR($K$16="-",L7="-"),".",IF((L7&gt;=$N$16),5,IF(AND(L7&gt;=$M$16,L7&lt;$N$16),4,IF(AND(L7&gt;=$L$16,L7&lt;$M$16),3,IF(AND(L7&gt;=$K$16,L7&lt;$L$16),2,IF((L7&lt;$K$16),1)))))),".")</f>
        <v>3</v>
      </c>
      <c r="N7" s="19">
        <f>IFERROR(IF(OR(E28="",E26=""),"-",E28/E26),"-")</f>
        <v>-3.2206125933099974E-3</v>
      </c>
      <c r="O7" s="9">
        <f>IFERROR(IF(OR($K$16="-",N7="-"),".",IF((N7&gt;=$N$16),5,IF(AND(N7&gt;=$M$16,N7&lt;$N$16),4,IF(AND(N7&gt;=$L$16,N7&lt;$M$16),3,IF(AND(N7&gt;=$K$16,N7&lt;$L$16),2,IF((N7&lt;$K$16),1)))))),".")</f>
        <v>3</v>
      </c>
      <c r="P7" s="19">
        <f>IFERROR(IF(OR(F28="",F26=""),"-",F28/F26),"-")</f>
        <v>0</v>
      </c>
      <c r="Q7" s="9">
        <f>IFERROR(IF(OR($K$16="-",P7="-"),".",IF((P7&gt;=$N$16),5,IF(AND(P7&gt;=$M$16,P7&lt;$N$16),4,IF(AND(P7&gt;=$L$16,P7&lt;$M$16),3,IF(AND(P7&gt;=$K$16,P7&lt;$L$16),2,IF((P7&lt;$K$16),1)))))),".")</f>
        <v>3</v>
      </c>
      <c r="R7" s="14"/>
      <c r="T7" s="101"/>
      <c r="U7" s="101"/>
    </row>
    <row r="8" spans="1:22" ht="15.95" customHeight="1" thickBot="1" x14ac:dyDescent="0.2">
      <c r="A8" s="14"/>
      <c r="B8" s="331" t="s">
        <v>1806</v>
      </c>
      <c r="C8" s="332"/>
      <c r="D8" s="328"/>
      <c r="E8" s="329"/>
      <c r="F8" s="330"/>
      <c r="G8" s="14"/>
      <c r="H8" s="14"/>
      <c r="I8" s="341" t="s">
        <v>1813</v>
      </c>
      <c r="J8" s="341"/>
      <c r="K8" s="341"/>
      <c r="L8" s="12">
        <f>IFERROR(IF(OR(D28="",D12=""),"-",D28/D12),"-")</f>
        <v>500</v>
      </c>
      <c r="M8" s="9">
        <f>IFERROR(IF(OR($K$17="-",L8="-"),".",IF((L8&gt;=$N$17),5,IF(AND(L8&gt;=$M$17,L8&lt;$N$17),4,IF(AND(L8&gt;=$L$17,L8&lt;$M$17),3,IF(AND(L8&gt;=$K$17,L8&lt;$L$17),2,IF((L8&lt;$K$17),1)))))),".")</f>
        <v>4</v>
      </c>
      <c r="N8" s="12">
        <f>IFERROR(IF(OR(E28="",E12=""),"-",E28/E12),"-")</f>
        <v>-392.82051282051282</v>
      </c>
      <c r="O8" s="9">
        <f>IFERROR(IF(OR($K$17="-",N8="-"),".",IF((N8&gt;=$N$17),5,IF(AND(N8&gt;=$M$17,N8&lt;$N$17),4,IF(AND(N8&gt;=$L$17,N8&lt;$M$17),3,IF(AND(N8&gt;=$K$17,N8&lt;$L$17),2,IF((N8&lt;$K$17),1)))))),".")</f>
        <v>3</v>
      </c>
      <c r="P8" s="12">
        <f>IFERROR(IF(OR(F28="",F12=""),"-",F28/F12),"-")</f>
        <v>0</v>
      </c>
      <c r="Q8" s="9">
        <f>IFERROR(IF(OR($K$17="-",P8="-"),".",IF((P8&gt;=$N$17),5,IF(AND(P8&gt;=$M$17,P8&lt;$N$17),4,IF(AND(P8&gt;=$L$17,P8&lt;$M$17),3,IF(AND(P8&gt;=$K$17,P8&lt;$L$17),2,IF((P8&lt;$K$17),1)))))),".")</f>
        <v>3</v>
      </c>
      <c r="R8" s="14"/>
    </row>
    <row r="9" spans="1:22" ht="15.95" customHeight="1" thickBot="1" x14ac:dyDescent="0.2">
      <c r="A9" s="14"/>
      <c r="B9" s="333" t="s">
        <v>1934</v>
      </c>
      <c r="C9" s="334"/>
      <c r="D9" s="325" t="s">
        <v>186</v>
      </c>
      <c r="E9" s="326"/>
      <c r="F9" s="327"/>
      <c r="G9" s="14"/>
      <c r="H9" s="14"/>
      <c r="I9" s="341" t="s">
        <v>1814</v>
      </c>
      <c r="J9" s="341"/>
      <c r="K9" s="341"/>
      <c r="L9" s="20">
        <f>IFERROR(IF(OR(D28="",D29="",D30="",D37=""),"-",(D37-D30)/(D28+D29)),"-")</f>
        <v>-6.6666666666666666E-2</v>
      </c>
      <c r="M9" s="9">
        <f>IFERROR(IF($K$18="-",".",IF(AND($D$37&lt;&gt;"",$D$30&lt;&gt;"",OR($D$37&lt;$D$30,$D$37-$D$30=0)),5,IF(AND($D$28&lt;&gt;"",$D$29&lt;&gt;"",(($D$28+$D$29)&lt;=0)),1,IF((L9&lt;$N$18),5,IF(AND(L9&gt;=$N$18,L9&lt;$M$18),4,IF(AND(L9&gt;=$M$18,L9&lt;$L$18),3,IF(AND(L9&gt;=$L$18,L9&lt;$K$18),2,IF(AND(L9&gt;=$K$18,L9&lt;&gt;"-"),1,IF(L9="-","."))))))))),".")</f>
        <v>5</v>
      </c>
      <c r="N9" s="20">
        <f>IFERROR(IF(OR(E28="",E29="",E30="",E37=""),"-",(E37-E30)/(E28+E29)),"-")</f>
        <v>61.198324503311262</v>
      </c>
      <c r="O9" s="9">
        <f>IFERROR(IF($K$18="-",".",IF(AND($E$37&lt;&gt;"",$E$30&lt;&gt;"",OR($E$37&lt;$E$30,$E$37-$E$30=0)),5,IF(AND($E$28&lt;&gt;"",$E$29&lt;&gt;"",(($E$28+$E$29)&lt;=0)),1,IF((N9&lt;$N$18),5,IF(AND(N9&gt;=$N$18,N9&lt;$M$18),4,IF(AND(N9&gt;=$M$18,N9&lt;$L$18),3,IF(AND(N9&gt;=$L$18,N9&lt;$K$18),2,IF(AND(N9&gt;=$K$18,N9&lt;&gt;"-"),1,IF(N9="-","."))))))))),".")</f>
        <v>2</v>
      </c>
      <c r="P9" s="20" t="str">
        <f>IFERROR(IF(OR(F28="",F29="",F30="",F37=""),"-",(F37-F30)/(F28+F29)),"-")</f>
        <v>-</v>
      </c>
      <c r="Q9" s="9">
        <f>IFERROR(IF($K$18="-",".",IF(AND($F$37&lt;&gt;"",$F$30&lt;&gt;"",OR($F$37&lt;$F$30,$F$37-$F$30=0)),5,IF(AND($F$28&lt;&gt;"",$F$29&lt;&gt;"",(($F$28+$F$29)&lt;=0)),1,IF((P9&lt;$N$18),5,IF(AND(P9&gt;=$N$18,P9&lt;$M$18),4,IF(AND(P9&gt;=$M$18,P9&lt;$L$18),3,IF(AND(P9&gt;=$L$18,P9&lt;$K$18),2,IF(AND(P9&gt;=$K$18,P9&lt;&gt;"-"),1,IF(P9="-","."))))))))),".")</f>
        <v>1</v>
      </c>
      <c r="R9" s="14"/>
    </row>
    <row r="10" spans="1:22" ht="15.95" customHeight="1" thickBot="1" x14ac:dyDescent="0.2">
      <c r="A10" s="14"/>
      <c r="B10" s="333" t="s">
        <v>1935</v>
      </c>
      <c r="C10" s="334"/>
      <c r="D10" s="325" t="s">
        <v>1790</v>
      </c>
      <c r="E10" s="326"/>
      <c r="F10" s="327"/>
      <c r="G10" s="14"/>
      <c r="H10" s="14"/>
      <c r="I10" s="152" t="s">
        <v>44</v>
      </c>
      <c r="J10" s="153"/>
      <c r="K10" s="154"/>
      <c r="L10" s="21">
        <f>IFERROR(IF(OR(D26="",AND(D32="",D31="",D33="",D36="",D35)),"-",(D32+D31+D33-(D36+D35))/(D26/12)),"-")</f>
        <v>0.77192729399152094</v>
      </c>
      <c r="M10" s="9">
        <f>IFERROR(IF(OR($K$19="-",L10="-"),".",IF((L10&lt;$N$19),5,IF(AND(L10&gt;=$N$19,L10&lt;$M$19),4,IF(AND(L10&gt;=$M$19,L10&lt;$L$19),3,IF(AND(L10&gt;=$L$19,L10&lt;$K$19),2,IF((L10&gt;=$K$19),1)))))),".")</f>
        <v>3</v>
      </c>
      <c r="N10" s="21">
        <f>IFERROR(IF(OR(E26="",AND(E32="",E31="",E33="",E36="",E35)),"-",(E32+E31+E33-(E36+E35))/(E26/12)),"-")</f>
        <v>2.8323886833727885</v>
      </c>
      <c r="O10" s="9">
        <f>IFERROR(IF(OR($K$19="-",N10="-"),".",IF((N10&lt;$N$19),5,IF(AND(N10&gt;=$N$19,N10&lt;$M$19),4,IF(AND(N10&gt;=$M$19,N10&lt;$L$19),3,IF(AND(N10&gt;=$L$19,N10&lt;$K$19),2,IF((N10&gt;=$K$19),1)))))),".")</f>
        <v>1</v>
      </c>
      <c r="P10" s="21">
        <f>IFERROR(IF(OR(F26="",AND(F32="",F31="",F33="",F36="",F35)),"-",(F32+F31+F33-(F36+F35))/(F26/12)),"-")</f>
        <v>1.1332164158377835</v>
      </c>
      <c r="Q10" s="9">
        <f>IFERROR(IF(OR($K$19="-",P10="-"),".",IF((P10&lt;$N$19),5,IF(AND(P10&gt;=$N$19,P10&lt;$M$19),4,IF(AND(P10&gt;=$M$19,P10&lt;$L$19),3,IF(AND(P10&gt;=$L$19,P10&lt;$K$19),2,IF((P10&gt;=$K$19),1)))))),".")</f>
        <v>2</v>
      </c>
      <c r="R10" s="14"/>
    </row>
    <row r="11" spans="1:22" ht="15.95" customHeight="1" thickBot="1" x14ac:dyDescent="0.2">
      <c r="A11" s="14"/>
      <c r="B11" s="305"/>
      <c r="C11" s="306"/>
      <c r="D11" s="156" t="s">
        <v>51</v>
      </c>
      <c r="E11" s="156" t="s">
        <v>52</v>
      </c>
      <c r="F11" s="156" t="s">
        <v>53</v>
      </c>
      <c r="G11" s="14"/>
      <c r="H11" s="14"/>
      <c r="I11" s="341" t="s">
        <v>45</v>
      </c>
      <c r="J11" s="341"/>
      <c r="K11" s="341"/>
      <c r="L11" s="19">
        <f>IFERROR(IF(OR(D38="",D34=""),"-",D38/(D38+D34)),"-")</f>
        <v>0.35363399685415198</v>
      </c>
      <c r="M11" s="9">
        <f>IFERROR(IF(OR($K$20="-",L11="-"),".",IF((L11&gt;=$N$20),5,IF(AND(L11&gt;=$M$20,L11&lt;$N$20),4,IF(AND(L11&gt;=$L$20,L11&lt;$M$20),3,IF(AND(L11&gt;=$K$20,L11&lt;$L$20),2,IF((L11&lt;$K$20),1)))))),".")</f>
        <v>4</v>
      </c>
      <c r="N11" s="19">
        <f>IFERROR(IF(OR(E38="",E34=""),"-",E38/(E38+E34)),"-")</f>
        <v>2.1480049957016235E-2</v>
      </c>
      <c r="O11" s="9">
        <f>IFERROR(IF(OR($K$20="-",N11="-"),".",IF((N11&gt;=$N$20),5,IF(AND(N11&gt;=$M$20,N11&lt;$N$20),4,IF(AND(N11&gt;=$L$20,N11&lt;$M$20),3,IF(AND(N11&gt;=$K$20,N11&lt;$L$20),2,IF((N11&lt;$K$20),1)))))),".")</f>
        <v>2</v>
      </c>
      <c r="P11" s="19">
        <f>IFERROR(IF(OR(F38="",F34=""),"-",F38/(F38+F34)),"-")</f>
        <v>0.24244864676391387</v>
      </c>
      <c r="Q11" s="9">
        <f>IFERROR(IF(OR($K$20="-",P11="-"),".",IF((P11&gt;=$N$20),5,IF(AND(P11&gt;=$M$20,P11&lt;$N$20),4,IF(AND(P11&gt;=$L$20,P11&lt;$M$20),3,IF(AND(P11&gt;=$K$20,P11&lt;$L$20),2,IF((P11&lt;$K$20),1)))))),".")</f>
        <v>3</v>
      </c>
      <c r="R11" s="14"/>
    </row>
    <row r="12" spans="1:22" ht="15.95" customHeight="1" thickBot="1" x14ac:dyDescent="0.2">
      <c r="A12" s="14"/>
      <c r="B12" s="341" t="s">
        <v>237</v>
      </c>
      <c r="C12" s="292"/>
      <c r="D12" s="105">
        <v>30</v>
      </c>
      <c r="E12" s="24">
        <v>39</v>
      </c>
      <c r="F12" s="24">
        <v>30</v>
      </c>
      <c r="G12" s="14"/>
      <c r="H12" s="14"/>
      <c r="I12" s="14"/>
      <c r="J12" s="14"/>
      <c r="K12" s="14"/>
      <c r="L12" s="14"/>
      <c r="M12" s="14"/>
      <c r="N12" s="15"/>
      <c r="O12" s="14"/>
      <c r="P12" s="14"/>
      <c r="Q12" s="14"/>
      <c r="R12" s="14"/>
    </row>
    <row r="13" spans="1:22" ht="15.95" customHeight="1" thickBot="1" x14ac:dyDescent="0.2">
      <c r="A13" s="14"/>
      <c r="B13" s="139" t="s">
        <v>238</v>
      </c>
      <c r="C13" s="140"/>
      <c r="D13" s="105">
        <v>10000</v>
      </c>
      <c r="E13" s="14"/>
      <c r="F13" s="14"/>
      <c r="G13" s="14"/>
      <c r="H13" s="14"/>
      <c r="I13" s="312" t="str">
        <f>"■"&amp;D19&amp;"_"&amp;D10&amp;"_企業のランク基準"</f>
        <v>■中規模事業者_1301_観光業_企業のランク基準</v>
      </c>
      <c r="J13" s="312"/>
      <c r="K13" s="312"/>
      <c r="L13" s="312"/>
      <c r="M13" s="312"/>
      <c r="N13" s="312"/>
      <c r="O13" s="14"/>
      <c r="P13" s="14"/>
      <c r="Q13" s="14"/>
      <c r="R13" s="14"/>
    </row>
    <row r="14" spans="1:22" ht="15.95" customHeight="1" x14ac:dyDescent="0.15">
      <c r="A14" s="14"/>
      <c r="B14" s="195"/>
      <c r="C14" s="195"/>
      <c r="D14" s="195"/>
      <c r="E14" s="195"/>
      <c r="F14" s="195"/>
      <c r="G14" s="14"/>
      <c r="H14" s="14"/>
      <c r="I14" s="145" t="s">
        <v>8</v>
      </c>
      <c r="J14" s="146"/>
      <c r="K14" s="17" t="s">
        <v>213</v>
      </c>
      <c r="L14" s="17" t="s">
        <v>214</v>
      </c>
      <c r="M14" s="17" t="s">
        <v>215</v>
      </c>
      <c r="N14" s="17" t="s">
        <v>216</v>
      </c>
      <c r="O14" s="14"/>
      <c r="P14" s="14"/>
      <c r="Q14" s="14"/>
      <c r="R14" s="14"/>
    </row>
    <row r="15" spans="1:22" ht="15.95" customHeight="1" x14ac:dyDescent="0.15">
      <c r="A15" s="14"/>
      <c r="B15" s="14"/>
      <c r="C15" s="14"/>
      <c r="D15" s="14"/>
      <c r="E15" s="14"/>
      <c r="F15" s="14"/>
      <c r="G15" s="14"/>
      <c r="H15" s="14"/>
      <c r="I15" s="292" t="s">
        <v>39</v>
      </c>
      <c r="J15" s="293"/>
      <c r="K15" s="109">
        <f>IFERROR(INDEX(【参照】売上増加率基準値!$G:$G,MATCH($D$10&amp;$D$19,INDEX(【参照】売上増加率基準値!$C:$C&amp;【参照】売上増加率基準値!$D:$D,),0)),"-")</f>
        <v>-0.219851729483868</v>
      </c>
      <c r="L15" s="109">
        <f>IFERROR(INDEX(【参照】売上増加率基準値!$H:$H,MATCH($D$10&amp;$D$19,INDEX(【参照】売上増加率基準値!$C:$C&amp;【参照】売上増加率基準値!$D:$D,),0)),"-")</f>
        <v>-0.13368802497842799</v>
      </c>
      <c r="M15" s="109">
        <f>IFERROR(INDEX(【参照】売上増加率基準値!$I:$I,MATCH($D$10&amp;$D$19,INDEX(【参照】売上増加率基準値!$C:$C&amp;【参照】売上増加率基準値!$D:$D,),0)),"-")</f>
        <v>4.2372165862367202E-2</v>
      </c>
      <c r="N15" s="109">
        <f>IFERROR(INDEX(【参照】売上増加率基準値!$J:$J,MATCH($D$10&amp;$D$19,INDEX(【参照】売上増加率基準値!$C:$C&amp;【参照】売上増加率基準値!$D:$D,),0)),"-")</f>
        <v>0.17674179929240799</v>
      </c>
      <c r="O15" s="14"/>
      <c r="P15" s="14"/>
      <c r="Q15" s="14"/>
      <c r="R15" s="14"/>
    </row>
    <row r="16" spans="1:22" ht="15.95" customHeight="1" x14ac:dyDescent="0.15">
      <c r="A16" s="14"/>
      <c r="B16" s="14"/>
      <c r="C16" s="14"/>
      <c r="D16" s="14"/>
      <c r="E16" s="14"/>
      <c r="F16" s="14"/>
      <c r="G16" s="14"/>
      <c r="H16" s="14"/>
      <c r="I16" s="292" t="s">
        <v>1</v>
      </c>
      <c r="J16" s="293"/>
      <c r="K16" s="109">
        <f>IFERROR(INDEX(【参照】営業利益率基準値!$G:$G,MATCH($D$10&amp;$D$19,INDEX(【参照】営業利益率基準値!$C:$C&amp;【参照】営業利益率基準値!$D:$D,),0)),"-")</f>
        <v>-0.12275968509898599</v>
      </c>
      <c r="L16" s="109">
        <f>IFERROR(INDEX(【参照】営業利益率基準値!$H:$H,MATCH($D$10&amp;$D$19,INDEX(【参照】営業利益率基準値!$C:$C&amp;【参照】営業利益率基準値!$D:$D,),0)),"-")</f>
        <v>-6.1315131939734098E-2</v>
      </c>
      <c r="M16" s="109">
        <f>IFERROR(INDEX(【参照】営業利益率基準値!$I:$I,MATCH($D$10&amp;$D$19,INDEX(【参照】営業利益率基準値!$C:$C&amp;【参照】営業利益率基準値!$D:$D,),0)),"-")</f>
        <v>1.20887221363282E-2</v>
      </c>
      <c r="N16" s="109">
        <f>IFERROR(INDEX(【参照】営業利益率基準値!$J:$J,MATCH($D$10&amp;$D$19,INDEX(【参照】営業利益率基準値!$C:$C&amp;【参照】営業利益率基準値!$D:$D,),0)),"-")</f>
        <v>7.1574128567301998E-2</v>
      </c>
      <c r="O16" s="14"/>
      <c r="P16" s="14"/>
      <c r="Q16" s="14"/>
      <c r="R16" s="14"/>
    </row>
    <row r="17" spans="1:24" ht="15.95" customHeight="1" x14ac:dyDescent="0.15">
      <c r="A17" s="14"/>
      <c r="B17" s="14"/>
      <c r="C17" s="14"/>
      <c r="D17" s="14"/>
      <c r="E17" s="14"/>
      <c r="F17" s="14"/>
      <c r="G17" s="14"/>
      <c r="H17" s="14"/>
      <c r="I17" s="292" t="s">
        <v>2</v>
      </c>
      <c r="J17" s="293"/>
      <c r="K17" s="120">
        <f>IFERROR(INDEX(【参照】労働生産性基準値!$G:$G,MATCH($D$10&amp;$D$19,INDEX(【参照】労働生産性基準値!$C:$C&amp;【参照】労働生産性基準値!$D:$D,),0)),"-")</f>
        <v>-1896.1256410256401</v>
      </c>
      <c r="L17" s="120">
        <f>IFERROR(INDEX(【参照】労働生産性基準値!$H:$H,MATCH($D$10&amp;$D$19,INDEX(【参照】労働生産性基準値!$C:$C&amp;【参照】労働生産性基準値!$D:$D,),0)),"-")</f>
        <v>-1067.0603030303</v>
      </c>
      <c r="M17" s="120">
        <f>IFERROR(INDEX(【参照】労働生産性基準値!$I:$I,MATCH($D$10&amp;$D$19,INDEX(【参照】労働生産性基準値!$C:$C&amp;【参照】労働生産性基準値!$D:$D,),0)),"-")</f>
        <v>301.89655172413802</v>
      </c>
      <c r="N17" s="120">
        <f>IFERROR(INDEX(【参照】労働生産性基準値!$J:$J,MATCH($D$10&amp;$D$19,INDEX(【参照】労働生産性基準値!$C:$C&amp;【参照】労働生産性基準値!$D:$D,),0)),"-")</f>
        <v>1901.12034188034</v>
      </c>
      <c r="O17" s="14"/>
      <c r="P17" s="14"/>
      <c r="Q17" s="14"/>
      <c r="R17" s="14"/>
      <c r="X17"/>
    </row>
    <row r="18" spans="1:24" ht="15.95" customHeight="1" thickBot="1" x14ac:dyDescent="0.2">
      <c r="A18" s="14"/>
      <c r="B18" s="14"/>
      <c r="C18" s="14"/>
      <c r="D18" s="14"/>
      <c r="E18" s="14"/>
      <c r="F18" s="14"/>
      <c r="G18" s="14"/>
      <c r="H18" s="183"/>
      <c r="I18" s="292" t="s">
        <v>3</v>
      </c>
      <c r="J18" s="293"/>
      <c r="K18" s="121">
        <f>IFERROR(INDEX(【参照】EBITDA基準値!$G:$G,MATCH($D$10&amp;$D$19,INDEX(【参照】EBITDA基準値!$C:$C&amp;【参照】EBITDA基準値!$D:$D,),0)),"-")</f>
        <v>68.188145779672595</v>
      </c>
      <c r="L18" s="121">
        <f>IFERROR(INDEX(【参照】EBITDA基準値!$H:$H,MATCH($D$10&amp;$D$19,INDEX(【参照】EBITDA基準値!$C:$C&amp;【参照】EBITDA基準値!$D:$D,),0)),"-")</f>
        <v>19.513342320388499</v>
      </c>
      <c r="M18" s="121">
        <f>IFERROR(INDEX(【参照】EBITDA基準値!$I:$I,MATCH($D$10&amp;$D$19,INDEX(【参照】EBITDA基準値!$C:$C&amp;【参照】EBITDA基準値!$D:$D,),0)),"-")</f>
        <v>8.9037170004491397</v>
      </c>
      <c r="N18" s="121">
        <f>IFERROR(INDEX(【参照】EBITDA基準値!$J:$J,MATCH($D$10&amp;$D$19,INDEX(【参照】EBITDA基準値!$C:$C&amp;【参照】EBITDA基準値!$D:$D,),0)),"-")</f>
        <v>2.4800144598223501</v>
      </c>
      <c r="O18" s="14"/>
      <c r="P18" s="14"/>
      <c r="Q18" s="14"/>
      <c r="R18" s="14"/>
    </row>
    <row r="19" spans="1:24" ht="15.95" customHeight="1" thickBot="1" x14ac:dyDescent="0.2">
      <c r="A19" s="14"/>
      <c r="B19" s="342" t="s">
        <v>1808</v>
      </c>
      <c r="C19" s="343"/>
      <c r="D19" s="344" t="str">
        <f>IF(OR(D9="",D10=""),"業種欄が未入力のため規模判定ができません",IF(LEFT(D9,2)&lt;&gt;LEFT(D10,2),"業種欄に間違いがあるため規模判定ができません",IF(D12="","従業員数欄が未入力のため規模判定ができません",IF(D13="","資本金欄が未入力のため規模判定ができません",【参照】企業規模!C2))))</f>
        <v>中規模事業者</v>
      </c>
      <c r="E19" s="344"/>
      <c r="F19" s="345"/>
      <c r="G19" s="14"/>
      <c r="H19" s="14"/>
      <c r="I19" s="292" t="s">
        <v>44</v>
      </c>
      <c r="J19" s="293"/>
      <c r="K19" s="122">
        <f>IFERROR(INDEX(【参照】営業運転資本回転期間基準値!$G:$G,MATCH($D$10&amp;$D$19,INDEX(【参照】営業運転資本回転期間基準値!$C:$C&amp;【参照】営業運転資本回転期間基準値!$D:$D,),0)),"-")</f>
        <v>1.33400670585887</v>
      </c>
      <c r="L19" s="122">
        <f>IFERROR(INDEX(【参照】営業運転資本回転期間基準値!$H:$H,MATCH($D$10&amp;$D$19,INDEX(【参照】営業運転資本回転期間基準値!$C:$C&amp;【参照】営業運転資本回転期間基準値!$D:$D,),0)),"-")</f>
        <v>0.77907641110593195</v>
      </c>
      <c r="M19" s="122">
        <f>IFERROR(INDEX(【参照】営業運転資本回転期間基準値!$I:$I,MATCH($D$10&amp;$D$19,INDEX(【参照】営業運転資本回転期間基準値!$C:$C&amp;【参照】営業運転資本回転期間基準値!$D:$D,),0)),"-")</f>
        <v>0.31199727456208298</v>
      </c>
      <c r="N19" s="122">
        <f>IFERROR(INDEX(【参照】営業運転資本回転期間基準値!$J:$J,MATCH($D$10&amp;$D$19,INDEX(【参照】営業運転資本回転期間基準値!$C:$C&amp;【参照】営業運転資本回転期間基準値!$D:$D,),0)),"-")</f>
        <v>2.0237404325013802E-3</v>
      </c>
      <c r="O19" s="14"/>
      <c r="P19" s="14"/>
      <c r="Q19" s="14"/>
      <c r="R19" s="14"/>
    </row>
    <row r="20" spans="1:24" ht="15.95" customHeight="1" x14ac:dyDescent="0.15">
      <c r="A20" s="14"/>
      <c r="G20" s="14"/>
      <c r="H20" s="14"/>
      <c r="I20" s="292" t="s">
        <v>45</v>
      </c>
      <c r="J20" s="293"/>
      <c r="K20" s="109">
        <f>IFERROR(INDEX(【参照】自己資本比率基準値!$G:$G,MATCH($D$10&amp;$D$19,INDEX(【参照】自己資本比率基準値!$C:$C&amp;【参照】自己資本比率基準値!$D:$D,),0)),"-")</f>
        <v>-7.8931025672742697E-2</v>
      </c>
      <c r="L20" s="109">
        <f>IFERROR(INDEX(【参照】自己資本比率基準値!$H:$H,MATCH($D$10&amp;$D$19,INDEX(【参照】自己資本比率基準値!$C:$C&amp;【参照】自己資本比率基準値!$D:$D,),0)),"-")</f>
        <v>6.7090098587654898E-2</v>
      </c>
      <c r="M20" s="109">
        <f>IFERROR(INDEX(【参照】自己資本比率基準値!$I:$I,MATCH($D$10&amp;$D$19,INDEX(【参照】自己資本比率基準値!$C:$C&amp;【参照】自己資本比率基準値!$D:$D,),0)),"-")</f>
        <v>0.33511845161418002</v>
      </c>
      <c r="N20" s="109">
        <f>IFERROR(INDEX(【参照】自己資本比率基準値!$J:$J,MATCH($D$10&amp;$D$19,INDEX(【参照】自己資本比率基準値!$C:$C&amp;【参照】自己資本比率基準値!$D:$D,),0)),"-")</f>
        <v>0.64007095029912997</v>
      </c>
      <c r="O20" s="14"/>
      <c r="P20" s="14"/>
      <c r="Q20" s="14"/>
      <c r="R20" s="14"/>
    </row>
    <row r="21" spans="1:24" ht="9" customHeight="1" x14ac:dyDescent="0.15">
      <c r="A21" s="14"/>
      <c r="B21" s="15"/>
      <c r="C21" s="15"/>
      <c r="D21" s="15"/>
      <c r="E21" s="15"/>
      <c r="F21" s="15"/>
      <c r="G21" s="14"/>
      <c r="H21" s="14"/>
      <c r="I21" s="14"/>
      <c r="J21" s="14"/>
      <c r="K21" s="14"/>
      <c r="L21" s="14"/>
      <c r="M21" s="14"/>
      <c r="N21" s="14"/>
      <c r="O21" s="14"/>
      <c r="P21" s="14"/>
      <c r="Q21" s="14"/>
      <c r="R21" s="14"/>
    </row>
    <row r="22" spans="1:24" ht="15.95" customHeight="1" x14ac:dyDescent="0.15">
      <c r="A22" s="14"/>
      <c r="B22" s="312" t="s">
        <v>23</v>
      </c>
      <c r="C22" s="312"/>
      <c r="D22" s="346" t="s">
        <v>1820</v>
      </c>
      <c r="E22" s="346"/>
      <c r="F22" s="346"/>
      <c r="G22" s="14"/>
      <c r="H22" s="14"/>
      <c r="I22" s="14"/>
      <c r="J22" s="14"/>
      <c r="K22" s="14"/>
      <c r="L22" s="14"/>
      <c r="M22" s="14"/>
      <c r="N22" s="14"/>
      <c r="O22" s="14"/>
      <c r="P22" s="14"/>
      <c r="Q22" s="14"/>
      <c r="R22" s="14"/>
    </row>
    <row r="23" spans="1:24" ht="15.95" customHeight="1" x14ac:dyDescent="0.15">
      <c r="A23" s="14"/>
      <c r="B23" s="336" t="s">
        <v>0</v>
      </c>
      <c r="C23" s="337"/>
      <c r="D23" s="305" t="s">
        <v>7</v>
      </c>
      <c r="E23" s="340"/>
      <c r="F23" s="306"/>
      <c r="G23" s="14"/>
      <c r="H23" s="14"/>
      <c r="I23" s="10" t="s">
        <v>32</v>
      </c>
      <c r="J23" s="10"/>
      <c r="K23" s="10"/>
      <c r="L23" s="10"/>
      <c r="M23" s="10"/>
      <c r="N23" s="10"/>
      <c r="O23" s="10"/>
      <c r="P23" s="10"/>
      <c r="Q23" s="10"/>
      <c r="R23" s="14"/>
    </row>
    <row r="24" spans="1:24" ht="15.95" customHeight="1" x14ac:dyDescent="0.15">
      <c r="A24" s="14"/>
      <c r="B24" s="338"/>
      <c r="C24" s="339"/>
      <c r="D24" s="16" t="s">
        <v>51</v>
      </c>
      <c r="E24" s="16" t="s">
        <v>52</v>
      </c>
      <c r="F24" s="16" t="s">
        <v>53</v>
      </c>
      <c r="G24" s="14"/>
      <c r="H24" s="14"/>
      <c r="I24" s="366" t="s">
        <v>8</v>
      </c>
      <c r="J24" s="367"/>
      <c r="K24" s="368"/>
      <c r="L24" s="17" t="s">
        <v>30</v>
      </c>
      <c r="M24" s="17" t="s">
        <v>34</v>
      </c>
      <c r="N24" s="145" t="s">
        <v>33</v>
      </c>
      <c r="O24" s="184"/>
      <c r="P24" s="184"/>
      <c r="Q24" s="146"/>
      <c r="R24" s="14"/>
    </row>
    <row r="25" spans="1:24" ht="15.95" customHeight="1" x14ac:dyDescent="0.15">
      <c r="A25" s="14"/>
      <c r="B25" s="13" t="s">
        <v>50</v>
      </c>
      <c r="C25" s="11"/>
      <c r="D25" s="25">
        <v>44651</v>
      </c>
      <c r="E25" s="25">
        <v>44286</v>
      </c>
      <c r="F25" s="25">
        <v>43921</v>
      </c>
      <c r="G25" s="14"/>
      <c r="H25" s="14"/>
      <c r="I25" s="292" t="s">
        <v>39</v>
      </c>
      <c r="J25" s="358"/>
      <c r="K25" s="293"/>
      <c r="L25" s="18" t="s">
        <v>42</v>
      </c>
      <c r="M25" s="18" t="s">
        <v>35</v>
      </c>
      <c r="N25" s="292" t="s">
        <v>1951</v>
      </c>
      <c r="O25" s="358"/>
      <c r="P25" s="358"/>
      <c r="Q25" s="293"/>
      <c r="R25" s="14"/>
    </row>
    <row r="26" spans="1:24" ht="15.95" customHeight="1" x14ac:dyDescent="0.15">
      <c r="A26" s="14"/>
      <c r="B26" s="334" t="s">
        <v>21</v>
      </c>
      <c r="C26" s="335"/>
      <c r="D26" s="24">
        <v>5130250</v>
      </c>
      <c r="E26" s="24">
        <v>4756859</v>
      </c>
      <c r="F26" s="24">
        <v>4871515</v>
      </c>
      <c r="G26" s="14"/>
      <c r="H26" s="14"/>
      <c r="I26" s="292" t="s">
        <v>1</v>
      </c>
      <c r="J26" s="358"/>
      <c r="K26" s="293"/>
      <c r="L26" s="8" t="s">
        <v>26</v>
      </c>
      <c r="M26" s="8" t="s">
        <v>35</v>
      </c>
      <c r="N26" s="292" t="s">
        <v>1932</v>
      </c>
      <c r="O26" s="358"/>
      <c r="P26" s="358"/>
      <c r="Q26" s="293"/>
      <c r="R26" s="14"/>
    </row>
    <row r="27" spans="1:24" ht="15.95" customHeight="1" x14ac:dyDescent="0.15">
      <c r="A27" s="14"/>
      <c r="B27" s="139" t="s">
        <v>19</v>
      </c>
      <c r="C27" s="141"/>
      <c r="D27" s="24">
        <f>E26</f>
        <v>4756859</v>
      </c>
      <c r="E27" s="24">
        <f>F26</f>
        <v>4871515</v>
      </c>
      <c r="F27" s="24">
        <v>4932102</v>
      </c>
      <c r="G27" s="14"/>
      <c r="H27" s="14"/>
      <c r="I27" s="292" t="s">
        <v>1815</v>
      </c>
      <c r="J27" s="358"/>
      <c r="K27" s="293"/>
      <c r="L27" s="18" t="s">
        <v>27</v>
      </c>
      <c r="M27" s="18" t="s">
        <v>36</v>
      </c>
      <c r="N27" s="292" t="s">
        <v>1953</v>
      </c>
      <c r="O27" s="358"/>
      <c r="P27" s="358"/>
      <c r="Q27" s="293"/>
      <c r="R27" s="14"/>
    </row>
    <row r="28" spans="1:24" ht="15.95" customHeight="1" x14ac:dyDescent="0.15">
      <c r="A28" s="14"/>
      <c r="B28" s="139" t="s">
        <v>4</v>
      </c>
      <c r="C28" s="141"/>
      <c r="D28" s="24">
        <v>15000</v>
      </c>
      <c r="E28" s="24">
        <v>-15320</v>
      </c>
      <c r="F28" s="24">
        <v>0</v>
      </c>
      <c r="G28" s="14"/>
      <c r="H28" s="14"/>
      <c r="I28" s="292" t="s">
        <v>1816</v>
      </c>
      <c r="J28" s="358"/>
      <c r="K28" s="293"/>
      <c r="L28" s="8" t="s">
        <v>43</v>
      </c>
      <c r="M28" s="8" t="s">
        <v>37</v>
      </c>
      <c r="N28" s="292" t="s">
        <v>235</v>
      </c>
      <c r="O28" s="358"/>
      <c r="P28" s="358"/>
      <c r="Q28" s="293"/>
      <c r="R28" s="14"/>
    </row>
    <row r="29" spans="1:24" ht="15.95" customHeight="1" x14ac:dyDescent="0.15">
      <c r="A29" s="14"/>
      <c r="B29" s="139" t="s">
        <v>1809</v>
      </c>
      <c r="C29" s="141"/>
      <c r="D29" s="24">
        <v>0</v>
      </c>
      <c r="E29" s="24">
        <v>18340</v>
      </c>
      <c r="F29" s="24">
        <v>0</v>
      </c>
      <c r="G29" s="14"/>
      <c r="H29" s="14"/>
      <c r="I29" s="361" t="s">
        <v>44</v>
      </c>
      <c r="J29" s="362"/>
      <c r="K29" s="363"/>
      <c r="L29" s="359" t="s">
        <v>29</v>
      </c>
      <c r="M29" s="359" t="s">
        <v>38</v>
      </c>
      <c r="N29" s="369" t="s">
        <v>1952</v>
      </c>
      <c r="O29" s="370"/>
      <c r="P29" s="370"/>
      <c r="Q29" s="371"/>
      <c r="R29" s="14"/>
    </row>
    <row r="30" spans="1:24" ht="15.95" customHeight="1" x14ac:dyDescent="0.15">
      <c r="A30" s="14"/>
      <c r="B30" s="139" t="s">
        <v>5</v>
      </c>
      <c r="C30" s="141"/>
      <c r="D30" s="24">
        <v>1000</v>
      </c>
      <c r="E30" s="24">
        <v>465301.06</v>
      </c>
      <c r="F30" s="24">
        <v>474607.08120000002</v>
      </c>
      <c r="G30" s="14"/>
      <c r="H30" s="14"/>
      <c r="I30" s="364"/>
      <c r="J30" s="312"/>
      <c r="K30" s="365"/>
      <c r="L30" s="360"/>
      <c r="M30" s="360"/>
      <c r="N30" s="372"/>
      <c r="O30" s="373"/>
      <c r="P30" s="373"/>
      <c r="Q30" s="374"/>
      <c r="R30" s="14"/>
    </row>
    <row r="31" spans="1:24" ht="15.95" customHeight="1" x14ac:dyDescent="0.15">
      <c r="A31" s="14"/>
      <c r="B31" s="139" t="s">
        <v>1810</v>
      </c>
      <c r="C31" s="141"/>
      <c r="D31" s="24">
        <v>270760</v>
      </c>
      <c r="E31" s="24">
        <v>259929.59999999998</v>
      </c>
      <c r="F31" s="24">
        <v>228738.04799999998</v>
      </c>
      <c r="G31" s="14"/>
      <c r="H31" s="14"/>
      <c r="I31" s="292" t="s">
        <v>45</v>
      </c>
      <c r="J31" s="358"/>
      <c r="K31" s="293"/>
      <c r="L31" s="8" t="s">
        <v>28</v>
      </c>
      <c r="M31" s="8" t="s">
        <v>35</v>
      </c>
      <c r="N31" s="292" t="s">
        <v>1933</v>
      </c>
      <c r="O31" s="358"/>
      <c r="P31" s="358"/>
      <c r="Q31" s="293"/>
      <c r="R31" s="14"/>
    </row>
    <row r="32" spans="1:24" ht="15.95" customHeight="1" x14ac:dyDescent="0.15">
      <c r="A32" s="14"/>
      <c r="B32" s="139" t="s">
        <v>113</v>
      </c>
      <c r="C32" s="141"/>
      <c r="D32" s="24">
        <v>456500</v>
      </c>
      <c r="E32" s="24">
        <v>944198.4</v>
      </c>
      <c r="F32" s="24">
        <v>566894.59200000006</v>
      </c>
      <c r="G32" s="14"/>
      <c r="H32" s="14"/>
      <c r="I32" s="14"/>
      <c r="J32" s="14"/>
      <c r="K32" s="14"/>
      <c r="L32" s="14"/>
      <c r="M32" s="14"/>
      <c r="N32" s="14"/>
      <c r="O32" s="14"/>
      <c r="P32" s="14"/>
      <c r="Q32" s="14"/>
      <c r="R32" s="14"/>
    </row>
    <row r="33" spans="1:18" ht="15.95" customHeight="1" x14ac:dyDescent="0.15">
      <c r="A33" s="14"/>
      <c r="B33" s="139" t="s">
        <v>6</v>
      </c>
      <c r="C33" s="141"/>
      <c r="D33" s="24">
        <v>439285</v>
      </c>
      <c r="E33" s="24">
        <v>621713.6</v>
      </c>
      <c r="F33" s="24">
        <v>371107.96799999999</v>
      </c>
      <c r="G33" s="14"/>
      <c r="H33" s="14"/>
      <c r="I33" s="14"/>
      <c r="J33" s="14"/>
      <c r="K33" s="14"/>
      <c r="L33" s="14"/>
      <c r="M33" s="14"/>
      <c r="N33" s="14"/>
      <c r="O33" s="14"/>
      <c r="P33" s="14"/>
      <c r="Q33" s="14"/>
      <c r="R33" s="14"/>
    </row>
    <row r="34" spans="1:18" ht="15.95" customHeight="1" x14ac:dyDescent="0.15">
      <c r="A34" s="14"/>
      <c r="B34" s="139" t="s">
        <v>17</v>
      </c>
      <c r="C34" s="141"/>
      <c r="D34" s="24">
        <v>1668387</v>
      </c>
      <c r="E34" s="24">
        <v>3201651.52</v>
      </c>
      <c r="F34" s="24">
        <v>2409453.3376000002</v>
      </c>
      <c r="G34" s="14"/>
      <c r="H34" s="14"/>
      <c r="I34" s="14"/>
      <c r="J34" s="14"/>
      <c r="K34" s="14"/>
      <c r="L34" s="14"/>
      <c r="M34" s="14"/>
      <c r="N34" s="14"/>
      <c r="O34" s="14"/>
      <c r="P34" s="14"/>
      <c r="Q34" s="14"/>
      <c r="R34" s="14"/>
    </row>
    <row r="35" spans="1:18" ht="15.95" customHeight="1" x14ac:dyDescent="0.15">
      <c r="A35" s="14"/>
      <c r="B35" s="139" t="s">
        <v>1811</v>
      </c>
      <c r="C35" s="141"/>
      <c r="D35" s="24">
        <v>463324</v>
      </c>
      <c r="E35" s="24">
        <v>444791.03999999998</v>
      </c>
      <c r="F35" s="24">
        <v>391416.1152</v>
      </c>
      <c r="G35" s="14"/>
      <c r="H35" s="14"/>
      <c r="I35" s="14"/>
      <c r="J35" s="14"/>
      <c r="K35" s="14"/>
      <c r="L35" s="14"/>
      <c r="M35" s="14"/>
      <c r="N35" s="14"/>
      <c r="O35" s="14"/>
      <c r="P35" s="14"/>
      <c r="Q35" s="14"/>
      <c r="R35" s="14"/>
    </row>
    <row r="36" spans="1:18" ht="15.95" customHeight="1" x14ac:dyDescent="0.15">
      <c r="A36" s="14"/>
      <c r="B36" s="139" t="s">
        <v>18</v>
      </c>
      <c r="C36" s="141"/>
      <c r="D36" s="24">
        <v>373206</v>
      </c>
      <c r="E36" s="24">
        <v>258277.76000000001</v>
      </c>
      <c r="F36" s="24">
        <v>315284.42879999999</v>
      </c>
      <c r="G36" s="14"/>
      <c r="H36" s="14"/>
      <c r="I36" s="14"/>
      <c r="J36" s="14"/>
      <c r="K36" s="14"/>
      <c r="L36" s="14"/>
      <c r="M36" s="14"/>
      <c r="N36" s="14"/>
      <c r="O36" s="14"/>
      <c r="P36" s="14"/>
      <c r="Q36" s="14"/>
      <c r="R36" s="14"/>
    </row>
    <row r="37" spans="1:18" ht="15.95" customHeight="1" x14ac:dyDescent="0.15">
      <c r="A37" s="14"/>
      <c r="B37" s="139" t="s">
        <v>1812</v>
      </c>
      <c r="C37" s="141"/>
      <c r="D37" s="24">
        <v>0</v>
      </c>
      <c r="E37" s="24">
        <v>650120</v>
      </c>
      <c r="F37" s="24">
        <v>970130</v>
      </c>
      <c r="G37" s="14"/>
      <c r="H37" s="14"/>
      <c r="I37" s="14"/>
      <c r="J37" s="14"/>
      <c r="K37" s="14"/>
      <c r="L37" s="14"/>
      <c r="M37" s="14"/>
      <c r="N37" s="14"/>
      <c r="O37" s="14"/>
      <c r="P37" s="14"/>
      <c r="Q37" s="14"/>
      <c r="R37" s="14"/>
    </row>
    <row r="38" spans="1:18" ht="15.95" customHeight="1" x14ac:dyDescent="0.15">
      <c r="A38" s="14"/>
      <c r="B38" s="139" t="s">
        <v>16</v>
      </c>
      <c r="C38" s="141"/>
      <c r="D38" s="24">
        <v>912793</v>
      </c>
      <c r="E38" s="24">
        <v>70281.279999999999</v>
      </c>
      <c r="F38" s="24">
        <v>771127.52639999997</v>
      </c>
      <c r="G38" s="14"/>
      <c r="H38" s="14"/>
      <c r="I38" s="14"/>
      <c r="J38" s="14"/>
      <c r="K38" s="14"/>
      <c r="L38" s="14"/>
      <c r="M38" s="14"/>
      <c r="N38" s="14"/>
      <c r="O38" s="14"/>
      <c r="P38" s="14"/>
      <c r="Q38" s="14"/>
      <c r="R38" s="14"/>
    </row>
    <row r="39" spans="1:18" ht="15.95" customHeight="1" x14ac:dyDescent="0.15">
      <c r="A39" s="14"/>
      <c r="B39" s="185"/>
      <c r="C39" s="10"/>
      <c r="D39" s="10"/>
      <c r="E39" s="10"/>
      <c r="F39" s="10"/>
      <c r="G39" s="10"/>
      <c r="I39" s="10" t="s">
        <v>1954</v>
      </c>
      <c r="R39" s="14"/>
    </row>
    <row r="40" spans="1:18" ht="15.95" customHeight="1" x14ac:dyDescent="0.15">
      <c r="A40" s="14"/>
      <c r="B40" s="301" t="s">
        <v>1828</v>
      </c>
      <c r="C40" s="301"/>
      <c r="D40" s="301"/>
      <c r="E40" s="301"/>
      <c r="F40" s="301"/>
      <c r="G40" s="301"/>
      <c r="H40" s="186"/>
      <c r="I40" s="196" t="s">
        <v>232</v>
      </c>
      <c r="J40" s="307" t="s">
        <v>223</v>
      </c>
      <c r="K40" s="309"/>
      <c r="L40" s="307" t="s">
        <v>224</v>
      </c>
      <c r="M40" s="308"/>
      <c r="N40" s="308"/>
      <c r="O40" s="308"/>
      <c r="P40" s="308"/>
      <c r="Q40" s="309"/>
      <c r="R40" s="14"/>
    </row>
    <row r="41" spans="1:18" ht="15.95" customHeight="1" x14ac:dyDescent="0.15">
      <c r="A41" s="14"/>
      <c r="B41" s="301" t="s">
        <v>1950</v>
      </c>
      <c r="C41" s="301"/>
      <c r="D41" s="301"/>
      <c r="E41" s="301"/>
      <c r="F41" s="301"/>
      <c r="G41" s="301"/>
      <c r="H41" s="186"/>
      <c r="I41" s="313" t="s">
        <v>1949</v>
      </c>
      <c r="J41" s="317" t="s">
        <v>1946</v>
      </c>
      <c r="K41" s="318"/>
      <c r="L41" s="298" t="s">
        <v>225</v>
      </c>
      <c r="M41" s="299"/>
      <c r="N41" s="299"/>
      <c r="O41" s="299"/>
      <c r="P41" s="299"/>
      <c r="Q41" s="300"/>
      <c r="R41" s="14"/>
    </row>
    <row r="42" spans="1:18" ht="15.95" customHeight="1" x14ac:dyDescent="0.15">
      <c r="A42" s="14"/>
      <c r="B42" s="304" t="s">
        <v>239</v>
      </c>
      <c r="C42" s="304"/>
      <c r="D42" s="304"/>
      <c r="E42" s="304"/>
      <c r="F42" s="304"/>
      <c r="G42" s="304"/>
      <c r="H42" s="190"/>
      <c r="I42" s="314"/>
      <c r="J42" s="319"/>
      <c r="K42" s="320"/>
      <c r="L42" s="197"/>
      <c r="M42" s="295" t="s">
        <v>226</v>
      </c>
      <c r="N42" s="296"/>
      <c r="O42" s="296"/>
      <c r="P42" s="296"/>
      <c r="Q42" s="297"/>
      <c r="R42" s="14"/>
    </row>
    <row r="43" spans="1:18" ht="15.95" customHeight="1" x14ac:dyDescent="0.15">
      <c r="A43" s="14"/>
      <c r="B43" s="301" t="s">
        <v>1942</v>
      </c>
      <c r="C43" s="301"/>
      <c r="D43" s="301"/>
      <c r="E43" s="301"/>
      <c r="F43" s="301"/>
      <c r="G43" s="301"/>
      <c r="H43" s="191"/>
      <c r="I43" s="315" t="s">
        <v>227</v>
      </c>
      <c r="J43" s="321" t="s">
        <v>129</v>
      </c>
      <c r="K43" s="322"/>
      <c r="L43" s="298" t="s">
        <v>233</v>
      </c>
      <c r="M43" s="299"/>
      <c r="N43" s="299"/>
      <c r="O43" s="299"/>
      <c r="P43" s="299"/>
      <c r="Q43" s="300"/>
      <c r="R43" s="14"/>
    </row>
    <row r="44" spans="1:18" ht="15.95" customHeight="1" x14ac:dyDescent="0.15">
      <c r="A44" s="14"/>
      <c r="B44" s="301"/>
      <c r="C44" s="301"/>
      <c r="D44" s="301"/>
      <c r="E44" s="301"/>
      <c r="F44" s="301"/>
      <c r="G44" s="301"/>
      <c r="H44" s="191"/>
      <c r="I44" s="316"/>
      <c r="J44" s="323"/>
      <c r="K44" s="324"/>
      <c r="L44" s="198"/>
      <c r="M44" s="295" t="s">
        <v>228</v>
      </c>
      <c r="N44" s="296"/>
      <c r="O44" s="296"/>
      <c r="P44" s="296"/>
      <c r="Q44" s="297"/>
      <c r="R44" s="14"/>
    </row>
    <row r="45" spans="1:18" ht="15.95" customHeight="1" x14ac:dyDescent="0.15">
      <c r="A45" s="14"/>
      <c r="B45" s="302" t="s">
        <v>1829</v>
      </c>
      <c r="C45" s="302"/>
      <c r="D45" s="302"/>
      <c r="E45" s="302"/>
      <c r="F45" s="302"/>
      <c r="G45" s="302"/>
      <c r="H45" s="192"/>
      <c r="I45" s="315" t="s">
        <v>229</v>
      </c>
      <c r="J45" s="321" t="s">
        <v>130</v>
      </c>
      <c r="K45" s="322"/>
      <c r="L45" s="298" t="s">
        <v>230</v>
      </c>
      <c r="M45" s="299"/>
      <c r="N45" s="299"/>
      <c r="O45" s="299"/>
      <c r="P45" s="299"/>
      <c r="Q45" s="300"/>
      <c r="R45" s="14"/>
    </row>
    <row r="46" spans="1:18" ht="15.95" customHeight="1" x14ac:dyDescent="0.15">
      <c r="A46" s="14"/>
      <c r="B46" s="302" t="s">
        <v>1817</v>
      </c>
      <c r="C46" s="302"/>
      <c r="D46" s="302"/>
      <c r="E46" s="302"/>
      <c r="F46" s="302"/>
      <c r="G46" s="302"/>
      <c r="H46" s="192"/>
      <c r="I46" s="316"/>
      <c r="J46" s="323"/>
      <c r="K46" s="324"/>
      <c r="L46" s="198"/>
      <c r="M46" s="295" t="s">
        <v>228</v>
      </c>
      <c r="N46" s="296"/>
      <c r="O46" s="296"/>
      <c r="P46" s="296"/>
      <c r="Q46" s="297"/>
      <c r="R46" s="14"/>
    </row>
    <row r="47" spans="1:18" ht="15.95" customHeight="1" x14ac:dyDescent="0.15">
      <c r="A47" s="14"/>
      <c r="B47" s="302" t="s">
        <v>1818</v>
      </c>
      <c r="C47" s="302"/>
      <c r="D47" s="302"/>
      <c r="E47" s="302"/>
      <c r="F47" s="302"/>
      <c r="G47" s="302"/>
      <c r="H47" s="192"/>
      <c r="I47" s="315" t="s">
        <v>1947</v>
      </c>
      <c r="J47" s="317" t="s">
        <v>1948</v>
      </c>
      <c r="K47" s="318"/>
      <c r="L47" s="298" t="s">
        <v>234</v>
      </c>
      <c r="M47" s="299"/>
      <c r="N47" s="299"/>
      <c r="O47" s="299"/>
      <c r="P47" s="299"/>
      <c r="Q47" s="300"/>
      <c r="R47" s="14"/>
    </row>
    <row r="48" spans="1:18" ht="15.95" customHeight="1" x14ac:dyDescent="0.15">
      <c r="A48" s="14"/>
      <c r="B48" s="303" t="s">
        <v>1943</v>
      </c>
      <c r="C48" s="303"/>
      <c r="D48" s="303"/>
      <c r="E48" s="303"/>
      <c r="F48" s="303"/>
      <c r="G48" s="303"/>
      <c r="H48" s="193"/>
      <c r="I48" s="316"/>
      <c r="J48" s="319"/>
      <c r="K48" s="320"/>
      <c r="L48" s="198"/>
      <c r="M48" s="295" t="s">
        <v>228</v>
      </c>
      <c r="N48" s="296"/>
      <c r="O48" s="296"/>
      <c r="P48" s="296"/>
      <c r="Q48" s="297"/>
      <c r="R48" s="14"/>
    </row>
    <row r="49" spans="1:18" ht="15.95" customHeight="1" x14ac:dyDescent="0.15">
      <c r="A49" s="14"/>
      <c r="B49" s="303"/>
      <c r="C49" s="303"/>
      <c r="D49" s="303"/>
      <c r="E49" s="303"/>
      <c r="F49" s="303"/>
      <c r="G49" s="303"/>
      <c r="H49" s="194"/>
      <c r="I49" s="188"/>
      <c r="J49" s="189"/>
      <c r="K49" s="189"/>
      <c r="L49" s="149"/>
      <c r="M49" s="149"/>
      <c r="N49" s="149"/>
      <c r="O49" s="150"/>
      <c r="P49" s="151"/>
      <c r="Q49" s="151"/>
      <c r="R49" s="14"/>
    </row>
    <row r="50" spans="1:18" ht="15.95" customHeight="1" x14ac:dyDescent="0.15">
      <c r="A50" s="14"/>
      <c r="B50" s="310" t="s">
        <v>1944</v>
      </c>
      <c r="C50" s="310"/>
      <c r="D50" s="310"/>
      <c r="E50" s="310"/>
      <c r="F50" s="310"/>
      <c r="G50" s="310"/>
      <c r="H50" s="310"/>
      <c r="I50" s="310"/>
      <c r="J50" s="310"/>
      <c r="K50" s="310"/>
      <c r="L50" s="148"/>
      <c r="M50" s="148"/>
      <c r="N50" s="148"/>
      <c r="O50" s="148"/>
      <c r="P50" s="148"/>
      <c r="Q50" s="148"/>
      <c r="R50" s="14"/>
    </row>
    <row r="51" spans="1:18" ht="15.95" customHeight="1" x14ac:dyDescent="0.15">
      <c r="A51" s="14"/>
      <c r="B51" s="302" t="s">
        <v>1819</v>
      </c>
      <c r="C51" s="302"/>
      <c r="D51" s="302"/>
      <c r="E51" s="302"/>
      <c r="F51" s="302"/>
      <c r="G51" s="302"/>
      <c r="H51" s="302"/>
      <c r="I51" s="302"/>
      <c r="J51" s="302"/>
      <c r="K51" s="302"/>
      <c r="L51" s="176"/>
      <c r="M51" s="176"/>
      <c r="N51" s="176"/>
      <c r="O51" s="176"/>
      <c r="P51" s="176"/>
      <c r="Q51" s="176"/>
      <c r="R51" s="14"/>
    </row>
    <row r="52" spans="1:18" ht="15.95" customHeight="1" x14ac:dyDescent="0.15">
      <c r="A52" s="14"/>
      <c r="B52" s="311" t="s">
        <v>1945</v>
      </c>
      <c r="C52" s="311"/>
      <c r="D52" s="311"/>
      <c r="E52" s="311"/>
      <c r="F52" s="311"/>
      <c r="G52" s="311"/>
      <c r="H52" s="311"/>
      <c r="I52" s="311"/>
      <c r="J52" s="311"/>
      <c r="K52" s="311"/>
      <c r="L52" s="155"/>
      <c r="M52" s="155"/>
      <c r="N52" s="155"/>
      <c r="O52" s="155"/>
      <c r="P52" s="155"/>
      <c r="Q52" s="155"/>
      <c r="R52" s="14"/>
    </row>
    <row r="53" spans="1:18" ht="15.95" customHeight="1" x14ac:dyDescent="0.15">
      <c r="A53" s="14"/>
      <c r="B53" s="311"/>
      <c r="C53" s="311"/>
      <c r="D53" s="311"/>
      <c r="E53" s="311"/>
      <c r="F53" s="311"/>
      <c r="G53" s="311"/>
      <c r="H53" s="311"/>
      <c r="I53" s="311"/>
      <c r="J53" s="311"/>
      <c r="K53" s="311"/>
      <c r="L53" s="155"/>
      <c r="M53" s="155"/>
      <c r="N53" s="155"/>
      <c r="O53" s="155"/>
      <c r="P53" s="155"/>
      <c r="Q53" s="155"/>
      <c r="R53" s="14"/>
    </row>
    <row r="54" spans="1:18" ht="15.95" customHeight="1" x14ac:dyDescent="0.15">
      <c r="A54" s="14"/>
      <c r="B54" s="311"/>
      <c r="C54" s="311"/>
      <c r="D54" s="311"/>
      <c r="E54" s="311"/>
      <c r="F54" s="311"/>
      <c r="G54" s="311"/>
      <c r="H54" s="311"/>
      <c r="I54" s="311"/>
      <c r="J54" s="311"/>
      <c r="K54" s="311"/>
      <c r="L54" s="148"/>
      <c r="M54" s="148"/>
      <c r="N54" s="148"/>
      <c r="O54" s="148"/>
      <c r="P54" s="148"/>
      <c r="Q54" s="148"/>
      <c r="R54" s="14"/>
    </row>
    <row r="55" spans="1:18" ht="15.95" customHeight="1" x14ac:dyDescent="0.15">
      <c r="A55" s="14"/>
      <c r="B55" s="311"/>
      <c r="C55" s="311"/>
      <c r="D55" s="311"/>
      <c r="E55" s="311"/>
      <c r="F55" s="311"/>
      <c r="G55" s="311"/>
      <c r="H55" s="311"/>
      <c r="I55" s="311"/>
      <c r="J55" s="311"/>
      <c r="K55" s="311"/>
      <c r="L55" s="148"/>
      <c r="M55" s="148"/>
      <c r="N55" s="148"/>
      <c r="O55" s="148"/>
      <c r="P55" s="148"/>
      <c r="Q55" s="148"/>
      <c r="R55" s="14"/>
    </row>
    <row r="56" spans="1:18" ht="5.0999999999999996" customHeight="1" x14ac:dyDescent="0.15">
      <c r="A56" s="14"/>
      <c r="B56" s="187"/>
      <c r="C56" s="187"/>
      <c r="D56" s="187"/>
      <c r="E56" s="187"/>
      <c r="F56" s="187"/>
      <c r="G56" s="187"/>
      <c r="H56" s="187"/>
      <c r="I56" s="187"/>
      <c r="J56" s="187"/>
      <c r="K56" s="187"/>
      <c r="L56" s="148"/>
      <c r="M56" s="148"/>
      <c r="N56" s="148"/>
      <c r="O56" s="148"/>
      <c r="P56" s="148"/>
      <c r="Q56" s="148"/>
      <c r="R56" s="14"/>
    </row>
    <row r="57" spans="1:18" ht="15" customHeight="1" x14ac:dyDescent="0.15">
      <c r="A57" s="14"/>
      <c r="B57" s="96"/>
      <c r="C57" s="15"/>
      <c r="D57" s="15"/>
      <c r="E57" s="15"/>
      <c r="F57" s="15"/>
      <c r="G57" s="15"/>
      <c r="H57" s="14"/>
      <c r="I57" s="14"/>
      <c r="J57" s="14"/>
      <c r="K57" s="14"/>
      <c r="L57" s="14"/>
      <c r="M57" s="14"/>
      <c r="N57" s="14"/>
      <c r="O57" s="14"/>
      <c r="P57" s="14"/>
      <c r="Q57" s="14"/>
      <c r="R57" s="14"/>
    </row>
    <row r="58" spans="1:18" ht="15" customHeight="1" x14ac:dyDescent="0.15">
      <c r="B58" s="147"/>
      <c r="J58" s="102"/>
    </row>
    <row r="59" spans="1:18" ht="15" customHeight="1" x14ac:dyDescent="0.15">
      <c r="B59" s="144"/>
    </row>
  </sheetData>
  <sheetProtection selectLockedCells="1"/>
  <mergeCells count="86">
    <mergeCell ref="D3:F3"/>
    <mergeCell ref="N31:Q31"/>
    <mergeCell ref="I31:K31"/>
    <mergeCell ref="L29:L30"/>
    <mergeCell ref="M29:M30"/>
    <mergeCell ref="I28:K28"/>
    <mergeCell ref="I29:K30"/>
    <mergeCell ref="I26:K26"/>
    <mergeCell ref="I27:K27"/>
    <mergeCell ref="I24:K24"/>
    <mergeCell ref="I25:K25"/>
    <mergeCell ref="N29:Q30"/>
    <mergeCell ref="N28:Q28"/>
    <mergeCell ref="N27:Q27"/>
    <mergeCell ref="N26:Q26"/>
    <mergeCell ref="N25:Q25"/>
    <mergeCell ref="T3:U3"/>
    <mergeCell ref="L4:M4"/>
    <mergeCell ref="N4:O4"/>
    <mergeCell ref="I11:K11"/>
    <mergeCell ref="I5:K5"/>
    <mergeCell ref="P4:Q4"/>
    <mergeCell ref="I6:K6"/>
    <mergeCell ref="I7:K7"/>
    <mergeCell ref="I8:K8"/>
    <mergeCell ref="I9:K9"/>
    <mergeCell ref="D4:F4"/>
    <mergeCell ref="D5:F5"/>
    <mergeCell ref="D6:F6"/>
    <mergeCell ref="D7:F7"/>
    <mergeCell ref="B4:C4"/>
    <mergeCell ref="B5:C5"/>
    <mergeCell ref="B6:C6"/>
    <mergeCell ref="B7:C7"/>
    <mergeCell ref="B26:C26"/>
    <mergeCell ref="B23:C24"/>
    <mergeCell ref="D23:F23"/>
    <mergeCell ref="B12:C12"/>
    <mergeCell ref="B19:C19"/>
    <mergeCell ref="D19:F19"/>
    <mergeCell ref="B22:C22"/>
    <mergeCell ref="D22:F22"/>
    <mergeCell ref="D10:F10"/>
    <mergeCell ref="D8:F8"/>
    <mergeCell ref="B8:C8"/>
    <mergeCell ref="B10:C10"/>
    <mergeCell ref="D9:F9"/>
    <mergeCell ref="B9:C9"/>
    <mergeCell ref="B50:K50"/>
    <mergeCell ref="B51:K51"/>
    <mergeCell ref="B52:K55"/>
    <mergeCell ref="I13:N13"/>
    <mergeCell ref="I41:I42"/>
    <mergeCell ref="I43:I44"/>
    <mergeCell ref="I45:I46"/>
    <mergeCell ref="I47:I48"/>
    <mergeCell ref="J41:K42"/>
    <mergeCell ref="J43:K44"/>
    <mergeCell ref="J45:K46"/>
    <mergeCell ref="J47:K48"/>
    <mergeCell ref="L41:Q41"/>
    <mergeCell ref="M42:Q42"/>
    <mergeCell ref="L43:Q43"/>
    <mergeCell ref="L45:Q45"/>
    <mergeCell ref="B1:G1"/>
    <mergeCell ref="M46:Q46"/>
    <mergeCell ref="L47:Q47"/>
    <mergeCell ref="M48:Q48"/>
    <mergeCell ref="M44:Q44"/>
    <mergeCell ref="B43:G44"/>
    <mergeCell ref="B45:G45"/>
    <mergeCell ref="B46:G46"/>
    <mergeCell ref="B47:G47"/>
    <mergeCell ref="B48:G49"/>
    <mergeCell ref="B41:G41"/>
    <mergeCell ref="B42:G42"/>
    <mergeCell ref="B40:G40"/>
    <mergeCell ref="B11:C11"/>
    <mergeCell ref="L40:Q40"/>
    <mergeCell ref="J40:K40"/>
    <mergeCell ref="I20:J20"/>
    <mergeCell ref="I18:J18"/>
    <mergeCell ref="I15:J15"/>
    <mergeCell ref="I16:J16"/>
    <mergeCell ref="I17:J17"/>
    <mergeCell ref="I19:J19"/>
  </mergeCells>
  <phoneticPr fontId="1"/>
  <conditionalFormatting sqref="D19:F19">
    <cfRule type="cellIs" dxfId="14" priority="1" operator="equal">
      <formula>"資本金欄が未入力のため規模判定ができません"</formula>
    </cfRule>
    <cfRule type="cellIs" dxfId="13" priority="2" operator="equal">
      <formula>"従業員数欄が未入力のため規模判定ができません"</formula>
    </cfRule>
    <cfRule type="cellIs" dxfId="12" priority="3" operator="equal">
      <formula>"業種欄に間違いがあるため規模判定ができません"</formula>
    </cfRule>
    <cfRule type="cellIs" dxfId="11" priority="4" operator="equal">
      <formula>"業種欄が未入力のため規模判定ができません"</formula>
    </cfRule>
  </conditionalFormatting>
  <conditionalFormatting sqref="K15:N20 I40:I41 I43 I45 J58">
    <cfRule type="cellIs" dxfId="10" priority="40" operator="lessThan">
      <formula>0</formula>
    </cfRule>
  </conditionalFormatting>
  <conditionalFormatting sqref="L6:L11">
    <cfRule type="cellIs" dxfId="9" priority="35" operator="lessThan">
      <formula>0</formula>
    </cfRule>
  </conditionalFormatting>
  <conditionalFormatting sqref="N6:N11">
    <cfRule type="cellIs" dxfId="8" priority="6" operator="lessThan">
      <formula>0</formula>
    </cfRule>
  </conditionalFormatting>
  <conditionalFormatting sqref="P6:P11">
    <cfRule type="cellIs" dxfId="7" priority="5" operator="lessThan">
      <formula>0</formula>
    </cfRule>
  </conditionalFormatting>
  <pageMargins left="0" right="0" top="0" bottom="0" header="0" footer="0"/>
  <pageSetup paperSize="9" scale="69" fitToHeight="0" orientation="landscape" r:id="rId1"/>
  <rowBreaks count="1" manualBreakCount="1">
    <brk id="57" max="16383"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OFFSET(【参照】業種区分!$A$1,MATCH($D$9,【参照】業種区分!$A$2:$A$16,0),1,1,6)</xm:f>
          </x14:formula1>
          <xm:sqref>D10:F10</xm:sqref>
        </x14:dataValidation>
        <x14:dataValidation type="list" allowBlank="1" showInputMessage="1" showErrorMessage="1" xr:uid="{00000000-0002-0000-0100-000001000000}">
          <x14:formula1>
            <xm:f>【参照】業種区分!$A$2:$A$15</xm:f>
          </x14:formula1>
          <xm:sqref>D9:F9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pageSetUpPr fitToPage="1"/>
  </sheetPr>
  <dimension ref="A1:AD35"/>
  <sheetViews>
    <sheetView showGridLines="0" zoomScaleNormal="100" workbookViewId="0">
      <selection activeCell="R4" sqref="R4"/>
    </sheetView>
  </sheetViews>
  <sheetFormatPr defaultColWidth="9" defaultRowHeight="18" customHeight="1" x14ac:dyDescent="0.15"/>
  <cols>
    <col min="1" max="1" width="2.625" style="22" customWidth="1"/>
    <col min="2" max="2" width="6.625" style="23" customWidth="1"/>
    <col min="3" max="5" width="5.625" style="22" customWidth="1"/>
    <col min="6" max="6" width="2.625" style="22" customWidth="1"/>
    <col min="7" max="7" width="6.625" style="22" customWidth="1"/>
    <col min="8" max="10" width="5.625" style="22" customWidth="1"/>
    <col min="11" max="11" width="2.625" style="22" customWidth="1"/>
    <col min="12" max="12" width="6.625" style="22" customWidth="1"/>
    <col min="13" max="15" width="5.625" style="22" customWidth="1"/>
    <col min="16" max="16" width="2.625" style="22" customWidth="1"/>
    <col min="17" max="17" width="6.625" style="22" customWidth="1"/>
    <col min="18" max="20" width="5.625" style="22" customWidth="1"/>
    <col min="21" max="21" width="2.625" style="22" customWidth="1"/>
    <col min="22" max="22" width="6.625" style="22" customWidth="1"/>
    <col min="23" max="25" width="5.625" style="22" customWidth="1"/>
    <col min="26" max="26" width="2.625" style="22" customWidth="1"/>
    <col min="27" max="41" width="5.625" style="22" customWidth="1"/>
    <col min="42" max="16384" width="9" style="22"/>
  </cols>
  <sheetData>
    <row r="1" spans="1:30" ht="18" customHeight="1" x14ac:dyDescent="0.15">
      <c r="V1" s="27" t="s">
        <v>55</v>
      </c>
      <c r="W1" s="28"/>
      <c r="X1" s="29"/>
      <c r="Y1" s="401" t="str">
        <f>【入力】財務分析!D5</f>
        <v>株式会社○○</v>
      </c>
      <c r="Z1" s="402"/>
      <c r="AA1" s="402"/>
      <c r="AB1" s="402"/>
      <c r="AC1" s="402"/>
      <c r="AD1" s="403"/>
    </row>
    <row r="2" spans="1:30" ht="18" customHeight="1" x14ac:dyDescent="0.15">
      <c r="V2" s="30" t="s">
        <v>56</v>
      </c>
      <c r="W2" s="31"/>
      <c r="X2" s="32"/>
      <c r="Y2" s="404">
        <f>【入力】財務分析!D26</f>
        <v>5130250</v>
      </c>
      <c r="Z2" s="405"/>
      <c r="AA2" s="405"/>
      <c r="AB2" s="405"/>
      <c r="AC2" s="405"/>
      <c r="AD2" s="406"/>
    </row>
    <row r="3" spans="1:30" ht="18" customHeight="1" x14ac:dyDescent="0.15">
      <c r="V3" s="33" t="s">
        <v>57</v>
      </c>
      <c r="W3" s="34"/>
      <c r="X3" s="35"/>
      <c r="Y3" s="404">
        <f>【入力】財務分析!D28</f>
        <v>15000</v>
      </c>
      <c r="Z3" s="405"/>
      <c r="AA3" s="405"/>
      <c r="AB3" s="405"/>
      <c r="AC3" s="405"/>
      <c r="AD3" s="406"/>
    </row>
    <row r="4" spans="1:30" ht="18" customHeight="1" x14ac:dyDescent="0.15">
      <c r="V4" s="36" t="s">
        <v>58</v>
      </c>
      <c r="W4" s="37"/>
      <c r="X4" s="38"/>
      <c r="Y4" s="407">
        <f>【入力】財務分析!$D$12</f>
        <v>30</v>
      </c>
      <c r="Z4" s="408"/>
      <c r="AA4" s="408"/>
      <c r="AB4" s="408"/>
      <c r="AC4" s="408"/>
      <c r="AD4" s="409"/>
    </row>
    <row r="5" spans="1:30" ht="18" customHeight="1" x14ac:dyDescent="0.15">
      <c r="B5" s="39" t="s">
        <v>59</v>
      </c>
    </row>
    <row r="6" spans="1:30" ht="18" customHeight="1" x14ac:dyDescent="0.15">
      <c r="A6" s="40"/>
      <c r="B6" s="41" t="s">
        <v>60</v>
      </c>
      <c r="C6" s="375"/>
      <c r="D6" s="375"/>
      <c r="E6" s="376"/>
      <c r="G6" s="41" t="s">
        <v>61</v>
      </c>
      <c r="H6" s="375"/>
      <c r="I6" s="375"/>
      <c r="J6" s="376"/>
      <c r="L6" s="41" t="s">
        <v>62</v>
      </c>
      <c r="M6" s="375"/>
      <c r="N6" s="375"/>
      <c r="O6" s="376"/>
      <c r="Q6" s="41" t="s">
        <v>63</v>
      </c>
      <c r="R6" s="375"/>
      <c r="S6" s="375"/>
      <c r="T6" s="376"/>
      <c r="V6" s="41" t="s">
        <v>64</v>
      </c>
      <c r="W6" s="375"/>
      <c r="X6" s="375"/>
      <c r="Y6" s="376"/>
      <c r="AA6" s="389" t="s">
        <v>65</v>
      </c>
      <c r="AB6" s="390"/>
      <c r="AC6" s="390"/>
      <c r="AD6" s="391"/>
    </row>
    <row r="7" spans="1:30" ht="18" customHeight="1" x14ac:dyDescent="0.15">
      <c r="B7" s="42" t="s">
        <v>66</v>
      </c>
      <c r="C7" s="43"/>
      <c r="D7" s="43"/>
      <c r="E7" s="44"/>
      <c r="G7" s="42" t="s">
        <v>66</v>
      </c>
      <c r="H7" s="43"/>
      <c r="I7" s="43"/>
      <c r="J7" s="44"/>
      <c r="L7" s="42" t="s">
        <v>66</v>
      </c>
      <c r="M7" s="43"/>
      <c r="N7" s="43"/>
      <c r="O7" s="44"/>
      <c r="Q7" s="42" t="s">
        <v>66</v>
      </c>
      <c r="R7" s="43"/>
      <c r="S7" s="43"/>
      <c r="T7" s="44"/>
      <c r="V7" s="42" t="s">
        <v>66</v>
      </c>
      <c r="W7" s="43"/>
      <c r="X7" s="43"/>
      <c r="Y7" s="44"/>
      <c r="AA7" s="42" t="s">
        <v>67</v>
      </c>
      <c r="AB7" s="43"/>
      <c r="AC7" s="43"/>
      <c r="AD7" s="44"/>
    </row>
    <row r="8" spans="1:30" ht="18" customHeight="1" x14ac:dyDescent="0.15">
      <c r="B8" s="377"/>
      <c r="C8" s="378"/>
      <c r="D8" s="378"/>
      <c r="E8" s="379"/>
      <c r="G8" s="377"/>
      <c r="H8" s="378"/>
      <c r="I8" s="378"/>
      <c r="J8" s="379"/>
      <c r="L8" s="377"/>
      <c r="M8" s="378"/>
      <c r="N8" s="378"/>
      <c r="O8" s="379"/>
      <c r="Q8" s="377"/>
      <c r="R8" s="378"/>
      <c r="S8" s="378"/>
      <c r="T8" s="379"/>
      <c r="V8" s="377"/>
      <c r="W8" s="378"/>
      <c r="X8" s="378"/>
      <c r="Y8" s="379"/>
      <c r="AA8" s="377"/>
      <c r="AB8" s="378"/>
      <c r="AC8" s="378"/>
      <c r="AD8" s="379"/>
    </row>
    <row r="9" spans="1:30" ht="18" customHeight="1" x14ac:dyDescent="0.15">
      <c r="B9" s="377"/>
      <c r="C9" s="378"/>
      <c r="D9" s="378"/>
      <c r="E9" s="379"/>
      <c r="G9" s="377"/>
      <c r="H9" s="378"/>
      <c r="I9" s="378"/>
      <c r="J9" s="379"/>
      <c r="L9" s="377"/>
      <c r="M9" s="378"/>
      <c r="N9" s="378"/>
      <c r="O9" s="379"/>
      <c r="Q9" s="377"/>
      <c r="R9" s="378"/>
      <c r="S9" s="378"/>
      <c r="T9" s="379"/>
      <c r="V9" s="377"/>
      <c r="W9" s="378"/>
      <c r="X9" s="378"/>
      <c r="Y9" s="379"/>
      <c r="AA9" s="377"/>
      <c r="AB9" s="378"/>
      <c r="AC9" s="378"/>
      <c r="AD9" s="379"/>
    </row>
    <row r="10" spans="1:30" ht="20.25" customHeight="1" x14ac:dyDescent="0.15">
      <c r="B10" s="377"/>
      <c r="C10" s="378"/>
      <c r="D10" s="378"/>
      <c r="E10" s="379"/>
      <c r="F10" s="22" t="s">
        <v>68</v>
      </c>
      <c r="G10" s="377"/>
      <c r="H10" s="378"/>
      <c r="I10" s="378"/>
      <c r="J10" s="379"/>
      <c r="K10" s="22" t="s">
        <v>1822</v>
      </c>
      <c r="L10" s="377"/>
      <c r="M10" s="378"/>
      <c r="N10" s="378"/>
      <c r="O10" s="379"/>
      <c r="P10" s="22" t="s">
        <v>68</v>
      </c>
      <c r="Q10" s="377"/>
      <c r="R10" s="378"/>
      <c r="S10" s="378"/>
      <c r="T10" s="379"/>
      <c r="U10" s="22" t="s">
        <v>68</v>
      </c>
      <c r="V10" s="377"/>
      <c r="W10" s="378"/>
      <c r="X10" s="378"/>
      <c r="Y10" s="379"/>
      <c r="Z10" s="22" t="s">
        <v>68</v>
      </c>
      <c r="AA10" s="377"/>
      <c r="AB10" s="378"/>
      <c r="AC10" s="378"/>
      <c r="AD10" s="379"/>
    </row>
    <row r="11" spans="1:30" ht="20.25" customHeight="1" x14ac:dyDescent="0.15">
      <c r="B11" s="377"/>
      <c r="C11" s="378"/>
      <c r="D11" s="378"/>
      <c r="E11" s="379"/>
      <c r="G11" s="377"/>
      <c r="H11" s="378"/>
      <c r="I11" s="378"/>
      <c r="J11" s="379"/>
      <c r="L11" s="377"/>
      <c r="M11" s="378"/>
      <c r="N11" s="378"/>
      <c r="O11" s="379"/>
      <c r="Q11" s="377"/>
      <c r="R11" s="378"/>
      <c r="S11" s="378"/>
      <c r="T11" s="379"/>
      <c r="V11" s="377"/>
      <c r="W11" s="378"/>
      <c r="X11" s="378"/>
      <c r="Y11" s="379"/>
      <c r="AA11" s="377"/>
      <c r="AB11" s="378"/>
      <c r="AC11" s="378"/>
      <c r="AD11" s="379"/>
    </row>
    <row r="12" spans="1:30" ht="20.25" customHeight="1" x14ac:dyDescent="0.15">
      <c r="B12" s="380"/>
      <c r="C12" s="381"/>
      <c r="D12" s="381"/>
      <c r="E12" s="382"/>
      <c r="G12" s="380"/>
      <c r="H12" s="381"/>
      <c r="I12" s="381"/>
      <c r="J12" s="382"/>
      <c r="L12" s="380"/>
      <c r="M12" s="381"/>
      <c r="N12" s="381"/>
      <c r="O12" s="382"/>
      <c r="Q12" s="380"/>
      <c r="R12" s="381"/>
      <c r="S12" s="381"/>
      <c r="T12" s="382"/>
      <c r="V12" s="380"/>
      <c r="W12" s="381"/>
      <c r="X12" s="381"/>
      <c r="Y12" s="382"/>
      <c r="AA12" s="380"/>
      <c r="AB12" s="381"/>
      <c r="AC12" s="381"/>
      <c r="AD12" s="382"/>
    </row>
    <row r="13" spans="1:30" ht="20.25" customHeight="1" x14ac:dyDescent="0.15">
      <c r="B13" s="42" t="s">
        <v>69</v>
      </c>
      <c r="C13" s="43"/>
      <c r="D13" s="43"/>
      <c r="E13" s="44"/>
      <c r="G13" s="42" t="s">
        <v>69</v>
      </c>
      <c r="H13" s="43"/>
      <c r="I13" s="43"/>
      <c r="J13" s="44"/>
      <c r="L13" s="42" t="s">
        <v>69</v>
      </c>
      <c r="M13" s="43"/>
      <c r="N13" s="43"/>
      <c r="O13" s="44"/>
      <c r="Q13" s="42" t="s">
        <v>69</v>
      </c>
      <c r="R13" s="43"/>
      <c r="S13" s="43"/>
      <c r="T13" s="44"/>
      <c r="V13" s="42" t="s">
        <v>69</v>
      </c>
      <c r="W13" s="43"/>
      <c r="X13" s="43"/>
      <c r="Y13" s="44"/>
      <c r="AA13" s="47" t="s">
        <v>70</v>
      </c>
      <c r="AB13" s="43"/>
      <c r="AC13" s="43"/>
      <c r="AD13" s="44"/>
    </row>
    <row r="14" spans="1:30" ht="20.25" customHeight="1" x14ac:dyDescent="0.15">
      <c r="B14" s="377"/>
      <c r="C14" s="378"/>
      <c r="D14" s="378"/>
      <c r="E14" s="379"/>
      <c r="G14" s="377"/>
      <c r="H14" s="378"/>
      <c r="I14" s="378"/>
      <c r="J14" s="379"/>
      <c r="L14" s="377"/>
      <c r="M14" s="378"/>
      <c r="N14" s="378"/>
      <c r="O14" s="379"/>
      <c r="Q14" s="377"/>
      <c r="R14" s="378"/>
      <c r="S14" s="378"/>
      <c r="T14" s="379"/>
      <c r="V14" s="377"/>
      <c r="W14" s="378"/>
      <c r="X14" s="378"/>
      <c r="Y14" s="379"/>
      <c r="AA14" s="377"/>
      <c r="AB14" s="378"/>
      <c r="AC14" s="378"/>
      <c r="AD14" s="379"/>
    </row>
    <row r="15" spans="1:30" ht="20.25" customHeight="1" x14ac:dyDescent="0.15">
      <c r="B15" s="377"/>
      <c r="C15" s="378"/>
      <c r="D15" s="378"/>
      <c r="E15" s="379"/>
      <c r="G15" s="377"/>
      <c r="H15" s="378"/>
      <c r="I15" s="378"/>
      <c r="J15" s="379"/>
      <c r="L15" s="377"/>
      <c r="M15" s="378"/>
      <c r="N15" s="378"/>
      <c r="O15" s="379"/>
      <c r="Q15" s="377"/>
      <c r="R15" s="378"/>
      <c r="S15" s="378"/>
      <c r="T15" s="379"/>
      <c r="V15" s="377"/>
      <c r="W15" s="378"/>
      <c r="X15" s="378"/>
      <c r="Y15" s="379"/>
      <c r="AA15" s="377"/>
      <c r="AB15" s="378"/>
      <c r="AC15" s="378"/>
      <c r="AD15" s="379"/>
    </row>
    <row r="16" spans="1:30" ht="20.25" customHeight="1" x14ac:dyDescent="0.15">
      <c r="B16" s="377"/>
      <c r="C16" s="378"/>
      <c r="D16" s="378"/>
      <c r="E16" s="379"/>
      <c r="G16" s="377"/>
      <c r="H16" s="378"/>
      <c r="I16" s="378"/>
      <c r="J16" s="379"/>
      <c r="L16" s="377"/>
      <c r="M16" s="378"/>
      <c r="N16" s="378"/>
      <c r="O16" s="379"/>
      <c r="Q16" s="377"/>
      <c r="R16" s="378"/>
      <c r="S16" s="378"/>
      <c r="T16" s="379"/>
      <c r="V16" s="377"/>
      <c r="W16" s="378"/>
      <c r="X16" s="378"/>
      <c r="Y16" s="379"/>
      <c r="AA16" s="377"/>
      <c r="AB16" s="378"/>
      <c r="AC16" s="378"/>
      <c r="AD16" s="379"/>
    </row>
    <row r="17" spans="1:30" ht="20.25" customHeight="1" x14ac:dyDescent="0.15">
      <c r="B17" s="377"/>
      <c r="C17" s="378"/>
      <c r="D17" s="378"/>
      <c r="E17" s="379"/>
      <c r="G17" s="377"/>
      <c r="H17" s="378"/>
      <c r="I17" s="378"/>
      <c r="J17" s="379"/>
      <c r="L17" s="377"/>
      <c r="M17" s="378"/>
      <c r="N17" s="378"/>
      <c r="O17" s="379"/>
      <c r="Q17" s="377"/>
      <c r="R17" s="378"/>
      <c r="S17" s="378"/>
      <c r="T17" s="379"/>
      <c r="V17" s="377"/>
      <c r="W17" s="378"/>
      <c r="X17" s="378"/>
      <c r="Y17" s="379"/>
      <c r="AA17" s="377"/>
      <c r="AB17" s="378"/>
      <c r="AC17" s="378"/>
      <c r="AD17" s="379"/>
    </row>
    <row r="18" spans="1:30" ht="20.25" customHeight="1" x14ac:dyDescent="0.15">
      <c r="B18" s="380"/>
      <c r="C18" s="381"/>
      <c r="D18" s="381"/>
      <c r="E18" s="382"/>
      <c r="G18" s="380"/>
      <c r="H18" s="381"/>
      <c r="I18" s="381"/>
      <c r="J18" s="382"/>
      <c r="L18" s="380"/>
      <c r="M18" s="381"/>
      <c r="N18" s="381"/>
      <c r="O18" s="382"/>
      <c r="Q18" s="380"/>
      <c r="R18" s="381"/>
      <c r="S18" s="381"/>
      <c r="T18" s="382"/>
      <c r="V18" s="380"/>
      <c r="W18" s="381"/>
      <c r="X18" s="381"/>
      <c r="Y18" s="382"/>
      <c r="AA18" s="380"/>
      <c r="AB18" s="381"/>
      <c r="AC18" s="381"/>
      <c r="AD18" s="382"/>
    </row>
    <row r="20" spans="1:30" ht="18" customHeight="1" thickBot="1" x14ac:dyDescent="0.2">
      <c r="B20" s="39" t="s">
        <v>71</v>
      </c>
    </row>
    <row r="21" spans="1:30" ht="18" customHeight="1" x14ac:dyDescent="0.15">
      <c r="B21" s="389" t="s">
        <v>72</v>
      </c>
      <c r="C21" s="390"/>
      <c r="D21" s="390"/>
      <c r="E21" s="391"/>
      <c r="L21" s="392" t="s">
        <v>73</v>
      </c>
      <c r="M21" s="393"/>
      <c r="N21" s="393"/>
      <c r="O21" s="394"/>
      <c r="V21" s="389" t="s">
        <v>74</v>
      </c>
      <c r="W21" s="390"/>
      <c r="X21" s="390"/>
      <c r="Y21" s="391"/>
    </row>
    <row r="22" spans="1:30" ht="18" customHeight="1" x14ac:dyDescent="0.15">
      <c r="B22" s="42" t="s">
        <v>75</v>
      </c>
      <c r="C22" s="43"/>
      <c r="D22" s="43"/>
      <c r="E22" s="44"/>
      <c r="L22" s="395"/>
      <c r="M22" s="396"/>
      <c r="N22" s="396"/>
      <c r="O22" s="397"/>
      <c r="V22" s="42" t="s">
        <v>76</v>
      </c>
      <c r="W22" s="43"/>
      <c r="X22" s="43"/>
      <c r="Y22" s="44"/>
    </row>
    <row r="23" spans="1:30" ht="18" customHeight="1" x14ac:dyDescent="0.15">
      <c r="B23" s="383"/>
      <c r="C23" s="384"/>
      <c r="D23" s="384"/>
      <c r="E23" s="385"/>
      <c r="L23" s="395"/>
      <c r="M23" s="396"/>
      <c r="N23" s="396"/>
      <c r="O23" s="397"/>
      <c r="V23" s="45" t="s">
        <v>77</v>
      </c>
      <c r="Y23" s="46"/>
    </row>
    <row r="24" spans="1:30" ht="18" customHeight="1" thickBot="1" x14ac:dyDescent="0.2">
      <c r="B24" s="383"/>
      <c r="C24" s="384"/>
      <c r="D24" s="384"/>
      <c r="E24" s="385"/>
      <c r="G24" s="389" t="s">
        <v>78</v>
      </c>
      <c r="H24" s="390"/>
      <c r="I24" s="390"/>
      <c r="J24" s="391"/>
      <c r="L24" s="398"/>
      <c r="M24" s="399"/>
      <c r="N24" s="399"/>
      <c r="O24" s="400"/>
      <c r="Q24" s="389" t="s">
        <v>79</v>
      </c>
      <c r="R24" s="390"/>
      <c r="S24" s="390"/>
      <c r="T24" s="391"/>
      <c r="V24" s="383"/>
      <c r="W24" s="384"/>
      <c r="X24" s="384"/>
      <c r="Y24" s="385"/>
    </row>
    <row r="25" spans="1:30" ht="18" customHeight="1" x14ac:dyDescent="0.15">
      <c r="A25" s="40"/>
      <c r="B25" s="383"/>
      <c r="C25" s="384"/>
      <c r="D25" s="384"/>
      <c r="E25" s="385"/>
      <c r="G25" s="42" t="s">
        <v>75</v>
      </c>
      <c r="H25" s="43"/>
      <c r="I25" s="43"/>
      <c r="J25" s="44"/>
      <c r="Q25" s="42" t="s">
        <v>76</v>
      </c>
      <c r="R25" s="43"/>
      <c r="S25" s="43"/>
      <c r="T25" s="44"/>
      <c r="V25" s="383"/>
      <c r="W25" s="384"/>
      <c r="X25" s="384"/>
      <c r="Y25" s="385"/>
    </row>
    <row r="26" spans="1:30" ht="18" customHeight="1" x14ac:dyDescent="0.15">
      <c r="B26" s="386"/>
      <c r="C26" s="387"/>
      <c r="D26" s="387"/>
      <c r="E26" s="388"/>
      <c r="G26" s="383"/>
      <c r="H26" s="384"/>
      <c r="I26" s="384"/>
      <c r="J26" s="385"/>
      <c r="Q26" s="45" t="s">
        <v>77</v>
      </c>
      <c r="T26" s="46"/>
      <c r="V26" s="383"/>
      <c r="W26" s="384"/>
      <c r="X26" s="384"/>
      <c r="Y26" s="385"/>
    </row>
    <row r="27" spans="1:30" ht="18" customHeight="1" x14ac:dyDescent="0.15">
      <c r="B27" s="42" t="s">
        <v>80</v>
      </c>
      <c r="C27" s="43"/>
      <c r="D27" s="43"/>
      <c r="E27" s="44"/>
      <c r="G27" s="383"/>
      <c r="H27" s="384"/>
      <c r="I27" s="384"/>
      <c r="J27" s="385"/>
      <c r="Q27" s="383"/>
      <c r="R27" s="384"/>
      <c r="S27" s="384"/>
      <c r="T27" s="385"/>
      <c r="V27" s="386"/>
      <c r="W27" s="387"/>
      <c r="X27" s="387"/>
      <c r="Y27" s="388"/>
    </row>
    <row r="28" spans="1:30" ht="18" customHeight="1" x14ac:dyDescent="0.15">
      <c r="B28" s="383"/>
      <c r="C28" s="384"/>
      <c r="D28" s="384"/>
      <c r="E28" s="385"/>
      <c r="G28" s="383"/>
      <c r="H28" s="384"/>
      <c r="I28" s="384"/>
      <c r="J28" s="385"/>
      <c r="Q28" s="383"/>
      <c r="R28" s="384"/>
      <c r="S28" s="384"/>
      <c r="T28" s="385"/>
      <c r="V28" s="42" t="s">
        <v>81</v>
      </c>
      <c r="W28" s="43"/>
      <c r="X28" s="43"/>
      <c r="Y28" s="44"/>
    </row>
    <row r="29" spans="1:30" ht="18" customHeight="1" x14ac:dyDescent="0.15">
      <c r="B29" s="383"/>
      <c r="C29" s="384"/>
      <c r="D29" s="384"/>
      <c r="E29" s="385"/>
      <c r="G29" s="386"/>
      <c r="H29" s="387"/>
      <c r="I29" s="387"/>
      <c r="J29" s="388"/>
      <c r="Q29" s="383"/>
      <c r="R29" s="384"/>
      <c r="S29" s="384"/>
      <c r="T29" s="385"/>
      <c r="V29" s="383"/>
      <c r="W29" s="384"/>
      <c r="X29" s="384"/>
      <c r="Y29" s="385"/>
    </row>
    <row r="30" spans="1:30" ht="18" customHeight="1" x14ac:dyDescent="0.15">
      <c r="B30" s="383"/>
      <c r="C30" s="384"/>
      <c r="D30" s="384"/>
      <c r="E30" s="385"/>
      <c r="G30" s="42" t="s">
        <v>80</v>
      </c>
      <c r="H30" s="43"/>
      <c r="I30" s="43"/>
      <c r="J30" s="44"/>
      <c r="Q30" s="386"/>
      <c r="R30" s="387"/>
      <c r="S30" s="387"/>
      <c r="T30" s="388"/>
      <c r="V30" s="383"/>
      <c r="W30" s="384"/>
      <c r="X30" s="384"/>
      <c r="Y30" s="385"/>
    </row>
    <row r="31" spans="1:30" ht="18" customHeight="1" x14ac:dyDescent="0.15">
      <c r="B31" s="386"/>
      <c r="C31" s="387"/>
      <c r="D31" s="387"/>
      <c r="E31" s="388"/>
      <c r="G31" s="383"/>
      <c r="H31" s="384"/>
      <c r="I31" s="384"/>
      <c r="J31" s="385"/>
      <c r="Q31" s="42" t="s">
        <v>81</v>
      </c>
      <c r="R31" s="43"/>
      <c r="S31" s="43"/>
      <c r="T31" s="44"/>
      <c r="V31" s="383"/>
      <c r="W31" s="384"/>
      <c r="X31" s="384"/>
      <c r="Y31" s="385"/>
    </row>
    <row r="32" spans="1:30" ht="18" customHeight="1" x14ac:dyDescent="0.15">
      <c r="G32" s="383"/>
      <c r="H32" s="384"/>
      <c r="I32" s="384"/>
      <c r="J32" s="385"/>
      <c r="Q32" s="383"/>
      <c r="R32" s="384"/>
      <c r="S32" s="384"/>
      <c r="T32" s="385"/>
      <c r="V32" s="386"/>
      <c r="W32" s="387"/>
      <c r="X32" s="387"/>
      <c r="Y32" s="388"/>
    </row>
    <row r="33" spans="7:20" ht="18" customHeight="1" x14ac:dyDescent="0.15">
      <c r="G33" s="383"/>
      <c r="H33" s="384"/>
      <c r="I33" s="384"/>
      <c r="J33" s="385"/>
      <c r="Q33" s="383"/>
      <c r="R33" s="384"/>
      <c r="S33" s="384"/>
      <c r="T33" s="385"/>
    </row>
    <row r="34" spans="7:20" ht="18" customHeight="1" x14ac:dyDescent="0.15">
      <c r="G34" s="386"/>
      <c r="H34" s="387"/>
      <c r="I34" s="387"/>
      <c r="J34" s="388"/>
      <c r="Q34" s="383"/>
      <c r="R34" s="384"/>
      <c r="S34" s="384"/>
      <c r="T34" s="385"/>
    </row>
    <row r="35" spans="7:20" ht="18" customHeight="1" x14ac:dyDescent="0.15">
      <c r="Q35" s="386"/>
      <c r="R35" s="387"/>
      <c r="S35" s="387"/>
      <c r="T35" s="388"/>
    </row>
  </sheetData>
  <sheetProtection formatCells="0" formatColumns="0" formatRows="0"/>
  <protectedRanges>
    <protectedRange sqref="B8 C6 AA8 B14 AA14 G8 L8 Q8 V8 G14 L14 Q14 V14 H6 M6 R6 W6" name="範囲1_1"/>
    <protectedRange sqref="B23 B28 G26 G31 Q27 Q32 V24 V29" name="範囲1_2"/>
  </protectedRanges>
  <mergeCells count="35">
    <mergeCell ref="L8:O12"/>
    <mergeCell ref="G14:J18"/>
    <mergeCell ref="G8:J12"/>
    <mergeCell ref="AA14:AD18"/>
    <mergeCell ref="AA8:AD12"/>
    <mergeCell ref="V14:Y18"/>
    <mergeCell ref="V8:Y12"/>
    <mergeCell ref="Q14:T18"/>
    <mergeCell ref="Q8:T12"/>
    <mergeCell ref="Y1:AD1"/>
    <mergeCell ref="Y2:AD2"/>
    <mergeCell ref="Y3:AD3"/>
    <mergeCell ref="Y4:AD4"/>
    <mergeCell ref="AA6:AD6"/>
    <mergeCell ref="B14:E18"/>
    <mergeCell ref="B8:E12"/>
    <mergeCell ref="V24:Y27"/>
    <mergeCell ref="V29:Y32"/>
    <mergeCell ref="Q32:T35"/>
    <mergeCell ref="Q27:T30"/>
    <mergeCell ref="G31:J34"/>
    <mergeCell ref="G26:J29"/>
    <mergeCell ref="B28:E31"/>
    <mergeCell ref="B23:E26"/>
    <mergeCell ref="B21:E21"/>
    <mergeCell ref="L21:O24"/>
    <mergeCell ref="V21:Y21"/>
    <mergeCell ref="G24:J24"/>
    <mergeCell ref="Q24:T24"/>
    <mergeCell ref="L14:O18"/>
    <mergeCell ref="C6:E6"/>
    <mergeCell ref="H6:J6"/>
    <mergeCell ref="M6:O6"/>
    <mergeCell ref="R6:T6"/>
    <mergeCell ref="W6:Y6"/>
  </mergeCells>
  <phoneticPr fontId="16"/>
  <pageMargins left="0.7" right="0.7" top="0.75" bottom="0.75" header="0.3" footer="0.3"/>
  <pageSetup paperSize="9" scale="82"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3"/>
    <pageSetUpPr fitToPage="1"/>
  </sheetPr>
  <dimension ref="A1:AF39"/>
  <sheetViews>
    <sheetView showGridLines="0" zoomScaleNormal="100" workbookViewId="0">
      <selection activeCell="N2" sqref="N2"/>
    </sheetView>
  </sheetViews>
  <sheetFormatPr defaultColWidth="5.625" defaultRowHeight="18" customHeight="1" x14ac:dyDescent="0.15"/>
  <cols>
    <col min="1" max="1" width="3.625" style="22" customWidth="1"/>
    <col min="2" max="2" width="5.625" style="23"/>
    <col min="3" max="4" width="5.625" style="22"/>
    <col min="5" max="5" width="14.625" style="22" customWidth="1"/>
    <col min="6" max="16" width="5.625" style="22"/>
    <col min="17" max="17" width="3.625" style="22" customWidth="1"/>
    <col min="18" max="20" width="5.625" style="22"/>
    <col min="21" max="21" width="11.75" style="22" customWidth="1"/>
    <col min="22" max="16384" width="5.625" style="22"/>
  </cols>
  <sheetData>
    <row r="1" spans="1:32" ht="18" customHeight="1" x14ac:dyDescent="0.15">
      <c r="W1" s="27" t="s">
        <v>55</v>
      </c>
      <c r="X1" s="48"/>
      <c r="Y1" s="28"/>
      <c r="Z1" s="29"/>
      <c r="AA1" s="401" t="str">
        <f>【入力】財務分析!D5</f>
        <v>株式会社○○</v>
      </c>
      <c r="AB1" s="402"/>
      <c r="AC1" s="402"/>
      <c r="AD1" s="402"/>
      <c r="AE1" s="402"/>
      <c r="AF1" s="403"/>
    </row>
    <row r="2" spans="1:32" ht="18" customHeight="1" x14ac:dyDescent="0.15">
      <c r="W2" s="30" t="s">
        <v>56</v>
      </c>
      <c r="X2" s="49"/>
      <c r="Y2" s="31"/>
      <c r="Z2" s="32"/>
      <c r="AA2" s="404">
        <f>【入力】財務分析!D26</f>
        <v>5130250</v>
      </c>
      <c r="AB2" s="405"/>
      <c r="AC2" s="405"/>
      <c r="AD2" s="405"/>
      <c r="AE2" s="405"/>
      <c r="AF2" s="406"/>
    </row>
    <row r="3" spans="1:32" ht="18" customHeight="1" x14ac:dyDescent="0.15">
      <c r="W3" s="33" t="s">
        <v>57</v>
      </c>
      <c r="X3" s="50"/>
      <c r="Y3" s="34"/>
      <c r="Z3" s="35"/>
      <c r="AA3" s="404">
        <f>【入力】財務分析!D28</f>
        <v>15000</v>
      </c>
      <c r="AB3" s="405"/>
      <c r="AC3" s="405"/>
      <c r="AD3" s="405"/>
      <c r="AE3" s="405"/>
      <c r="AF3" s="406"/>
    </row>
    <row r="4" spans="1:32" ht="18" customHeight="1" x14ac:dyDescent="0.15">
      <c r="W4" s="36" t="s">
        <v>58</v>
      </c>
      <c r="X4" s="51"/>
      <c r="Y4" s="37"/>
      <c r="Z4" s="38"/>
      <c r="AA4" s="407">
        <f>【入力】財務分析!$D$12</f>
        <v>30</v>
      </c>
      <c r="AB4" s="408"/>
      <c r="AC4" s="408"/>
      <c r="AD4" s="408"/>
      <c r="AE4" s="408"/>
      <c r="AF4" s="409"/>
    </row>
    <row r="5" spans="1:32" ht="18" customHeight="1" thickBot="1" x14ac:dyDescent="0.2"/>
    <row r="6" spans="1:32" ht="18" customHeight="1" x14ac:dyDescent="0.15">
      <c r="A6" s="40"/>
      <c r="B6" s="434" t="s">
        <v>82</v>
      </c>
      <c r="C6" s="52" t="s">
        <v>83</v>
      </c>
      <c r="D6" s="53"/>
      <c r="E6" s="54"/>
      <c r="F6" s="420"/>
      <c r="G6" s="411"/>
      <c r="H6" s="411"/>
      <c r="I6" s="411"/>
      <c r="J6" s="411"/>
      <c r="K6" s="411"/>
      <c r="L6" s="411"/>
      <c r="M6" s="411"/>
      <c r="N6" s="411"/>
      <c r="O6" s="411"/>
      <c r="P6" s="412"/>
      <c r="R6" s="437" t="s">
        <v>84</v>
      </c>
      <c r="S6" s="52" t="s">
        <v>123</v>
      </c>
      <c r="T6" s="53"/>
      <c r="U6" s="54"/>
      <c r="V6" s="420"/>
      <c r="W6" s="411"/>
      <c r="X6" s="411"/>
      <c r="Y6" s="411"/>
      <c r="Z6" s="411"/>
      <c r="AA6" s="411"/>
      <c r="AB6" s="411"/>
      <c r="AC6" s="411"/>
      <c r="AD6" s="411"/>
      <c r="AE6" s="411"/>
      <c r="AF6" s="412"/>
    </row>
    <row r="7" spans="1:32" ht="18" customHeight="1" x14ac:dyDescent="0.15">
      <c r="B7" s="435"/>
      <c r="C7" s="55" t="s">
        <v>85</v>
      </c>
      <c r="D7" s="56"/>
      <c r="E7" s="57"/>
      <c r="F7" s="421"/>
      <c r="G7" s="378"/>
      <c r="H7" s="378"/>
      <c r="I7" s="378"/>
      <c r="J7" s="378"/>
      <c r="K7" s="378"/>
      <c r="L7" s="378"/>
      <c r="M7" s="378"/>
      <c r="N7" s="378"/>
      <c r="O7" s="378"/>
      <c r="P7" s="414"/>
      <c r="R7" s="435"/>
      <c r="S7" s="55" t="s">
        <v>86</v>
      </c>
      <c r="T7" s="56"/>
      <c r="U7" s="57"/>
      <c r="V7" s="421"/>
      <c r="W7" s="378"/>
      <c r="X7" s="378"/>
      <c r="Y7" s="378"/>
      <c r="Z7" s="378"/>
      <c r="AA7" s="378"/>
      <c r="AB7" s="378"/>
      <c r="AC7" s="378"/>
      <c r="AD7" s="378"/>
      <c r="AE7" s="378"/>
      <c r="AF7" s="414"/>
    </row>
    <row r="8" spans="1:32" ht="18" customHeight="1" x14ac:dyDescent="0.15">
      <c r="B8" s="436"/>
      <c r="C8" s="55"/>
      <c r="D8" s="56"/>
      <c r="E8" s="57"/>
      <c r="F8" s="421"/>
      <c r="G8" s="378"/>
      <c r="H8" s="378"/>
      <c r="I8" s="378"/>
      <c r="J8" s="378"/>
      <c r="K8" s="378"/>
      <c r="L8" s="378"/>
      <c r="M8" s="378"/>
      <c r="N8" s="378"/>
      <c r="O8" s="378"/>
      <c r="P8" s="414"/>
      <c r="R8" s="438"/>
      <c r="S8" s="55"/>
      <c r="T8" s="56"/>
      <c r="U8" s="57"/>
      <c r="V8" s="422"/>
      <c r="W8" s="381"/>
      <c r="X8" s="381"/>
      <c r="Y8" s="381"/>
      <c r="Z8" s="381"/>
      <c r="AA8" s="381"/>
      <c r="AB8" s="381"/>
      <c r="AC8" s="381"/>
      <c r="AD8" s="381"/>
      <c r="AE8" s="381"/>
      <c r="AF8" s="423"/>
    </row>
    <row r="9" spans="1:32" ht="18" customHeight="1" x14ac:dyDescent="0.15">
      <c r="B9" s="436"/>
      <c r="C9" s="55"/>
      <c r="D9" s="56"/>
      <c r="E9" s="57"/>
      <c r="F9" s="421"/>
      <c r="G9" s="378"/>
      <c r="H9" s="378"/>
      <c r="I9" s="378"/>
      <c r="J9" s="378"/>
      <c r="K9" s="378"/>
      <c r="L9" s="378"/>
      <c r="M9" s="378"/>
      <c r="N9" s="378"/>
      <c r="O9" s="378"/>
      <c r="P9" s="414"/>
      <c r="R9" s="438"/>
      <c r="S9" s="58" t="s">
        <v>87</v>
      </c>
      <c r="T9" s="59"/>
      <c r="U9" s="60"/>
      <c r="V9" s="424"/>
      <c r="W9" s="425"/>
      <c r="X9" s="425"/>
      <c r="Y9" s="425"/>
      <c r="Z9" s="425"/>
      <c r="AA9" s="425"/>
      <c r="AB9" s="425"/>
      <c r="AC9" s="425"/>
      <c r="AD9" s="425"/>
      <c r="AE9" s="425"/>
      <c r="AF9" s="426"/>
    </row>
    <row r="10" spans="1:32" ht="18" customHeight="1" x14ac:dyDescent="0.15">
      <c r="B10" s="436"/>
      <c r="C10" s="55"/>
      <c r="D10" s="56"/>
      <c r="E10" s="57"/>
      <c r="F10" s="421"/>
      <c r="G10" s="378"/>
      <c r="H10" s="378"/>
      <c r="I10" s="378"/>
      <c r="J10" s="378"/>
      <c r="K10" s="378"/>
      <c r="L10" s="378"/>
      <c r="M10" s="378"/>
      <c r="N10" s="378"/>
      <c r="O10" s="378"/>
      <c r="P10" s="414"/>
      <c r="R10" s="438"/>
      <c r="S10" s="55" t="s">
        <v>124</v>
      </c>
      <c r="T10" s="56"/>
      <c r="U10" s="57"/>
      <c r="V10" s="421"/>
      <c r="W10" s="378"/>
      <c r="X10" s="378"/>
      <c r="Y10" s="378"/>
      <c r="Z10" s="378"/>
      <c r="AA10" s="378"/>
      <c r="AB10" s="378"/>
      <c r="AC10" s="378"/>
      <c r="AD10" s="378"/>
      <c r="AE10" s="378"/>
      <c r="AF10" s="414"/>
    </row>
    <row r="11" spans="1:32" ht="18" customHeight="1" x14ac:dyDescent="0.15">
      <c r="B11" s="436"/>
      <c r="C11" s="61"/>
      <c r="D11" s="62"/>
      <c r="E11" s="63"/>
      <c r="F11" s="422"/>
      <c r="G11" s="381"/>
      <c r="H11" s="381"/>
      <c r="I11" s="381"/>
      <c r="J11" s="381"/>
      <c r="K11" s="381"/>
      <c r="L11" s="381"/>
      <c r="M11" s="381"/>
      <c r="N11" s="381"/>
      <c r="O11" s="381"/>
      <c r="P11" s="423"/>
      <c r="R11" s="438"/>
      <c r="S11" s="61" t="s">
        <v>125</v>
      </c>
      <c r="T11" s="62"/>
      <c r="U11" s="63"/>
      <c r="V11" s="422"/>
      <c r="W11" s="381"/>
      <c r="X11" s="381"/>
      <c r="Y11" s="381"/>
      <c r="Z11" s="381"/>
      <c r="AA11" s="381"/>
      <c r="AB11" s="381"/>
      <c r="AC11" s="381"/>
      <c r="AD11" s="381"/>
      <c r="AE11" s="381"/>
      <c r="AF11" s="423"/>
    </row>
    <row r="12" spans="1:32" ht="18" customHeight="1" x14ac:dyDescent="0.15">
      <c r="B12" s="436"/>
      <c r="C12" s="55" t="s">
        <v>88</v>
      </c>
      <c r="D12" s="56"/>
      <c r="E12" s="57"/>
      <c r="F12" s="424"/>
      <c r="G12" s="425"/>
      <c r="H12" s="425"/>
      <c r="I12" s="425"/>
      <c r="J12" s="425"/>
      <c r="K12" s="425"/>
      <c r="L12" s="425"/>
      <c r="M12" s="425"/>
      <c r="N12" s="425"/>
      <c r="O12" s="425"/>
      <c r="P12" s="426"/>
      <c r="R12" s="438"/>
      <c r="S12" s="55" t="s">
        <v>89</v>
      </c>
      <c r="T12" s="56"/>
      <c r="U12" s="57"/>
      <c r="V12" s="424"/>
      <c r="W12" s="425"/>
      <c r="X12" s="425"/>
      <c r="Y12" s="425"/>
      <c r="Z12" s="425"/>
      <c r="AA12" s="425"/>
      <c r="AB12" s="425"/>
      <c r="AC12" s="425"/>
      <c r="AD12" s="425"/>
      <c r="AE12" s="425"/>
      <c r="AF12" s="426"/>
    </row>
    <row r="13" spans="1:32" ht="18" customHeight="1" x14ac:dyDescent="0.15">
      <c r="B13" s="436"/>
      <c r="C13" s="55" t="s">
        <v>90</v>
      </c>
      <c r="D13" s="56"/>
      <c r="E13" s="57"/>
      <c r="F13" s="421"/>
      <c r="G13" s="378"/>
      <c r="H13" s="378"/>
      <c r="I13" s="378"/>
      <c r="J13" s="378"/>
      <c r="K13" s="378"/>
      <c r="L13" s="378"/>
      <c r="M13" s="378"/>
      <c r="N13" s="378"/>
      <c r="O13" s="378"/>
      <c r="P13" s="414"/>
      <c r="R13" s="438"/>
      <c r="S13" s="55" t="s">
        <v>91</v>
      </c>
      <c r="T13" s="56"/>
      <c r="U13" s="57"/>
      <c r="V13" s="421"/>
      <c r="W13" s="378"/>
      <c r="X13" s="378"/>
      <c r="Y13" s="378"/>
      <c r="Z13" s="378"/>
      <c r="AA13" s="378"/>
      <c r="AB13" s="378"/>
      <c r="AC13" s="378"/>
      <c r="AD13" s="378"/>
      <c r="AE13" s="378"/>
      <c r="AF13" s="414"/>
    </row>
    <row r="14" spans="1:32" ht="18" customHeight="1" x14ac:dyDescent="0.15">
      <c r="B14" s="436"/>
      <c r="C14" s="61"/>
      <c r="D14" s="62"/>
      <c r="E14" s="63"/>
      <c r="F14" s="422"/>
      <c r="G14" s="381"/>
      <c r="H14" s="381"/>
      <c r="I14" s="381"/>
      <c r="J14" s="381"/>
      <c r="K14" s="381"/>
      <c r="L14" s="381"/>
      <c r="M14" s="381"/>
      <c r="N14" s="381"/>
      <c r="O14" s="381"/>
      <c r="P14" s="423"/>
      <c r="R14" s="438"/>
      <c r="S14" s="61"/>
      <c r="T14" s="62"/>
      <c r="U14" s="63"/>
      <c r="V14" s="422"/>
      <c r="W14" s="381"/>
      <c r="X14" s="381"/>
      <c r="Y14" s="381"/>
      <c r="Z14" s="381"/>
      <c r="AA14" s="381"/>
      <c r="AB14" s="381"/>
      <c r="AC14" s="381"/>
      <c r="AD14" s="381"/>
      <c r="AE14" s="381"/>
      <c r="AF14" s="423"/>
    </row>
    <row r="15" spans="1:32" ht="18" customHeight="1" x14ac:dyDescent="0.15">
      <c r="B15" s="436"/>
      <c r="C15" s="55" t="s">
        <v>92</v>
      </c>
      <c r="D15" s="56"/>
      <c r="E15" s="57"/>
      <c r="F15" s="424"/>
      <c r="G15" s="425"/>
      <c r="H15" s="425"/>
      <c r="I15" s="425"/>
      <c r="J15" s="425"/>
      <c r="K15" s="425"/>
      <c r="L15" s="425"/>
      <c r="M15" s="425"/>
      <c r="N15" s="425"/>
      <c r="O15" s="425"/>
      <c r="P15" s="426"/>
      <c r="R15" s="438"/>
      <c r="S15" s="55" t="s">
        <v>93</v>
      </c>
      <c r="T15" s="56"/>
      <c r="U15" s="57"/>
      <c r="V15" s="424"/>
      <c r="W15" s="425"/>
      <c r="X15" s="425"/>
      <c r="Y15" s="425"/>
      <c r="Z15" s="425"/>
      <c r="AA15" s="425"/>
      <c r="AB15" s="425"/>
      <c r="AC15" s="425"/>
      <c r="AD15" s="425"/>
      <c r="AE15" s="425"/>
      <c r="AF15" s="426"/>
    </row>
    <row r="16" spans="1:32" ht="18" customHeight="1" x14ac:dyDescent="0.15">
      <c r="B16" s="436"/>
      <c r="C16" s="55" t="s">
        <v>94</v>
      </c>
      <c r="D16" s="56"/>
      <c r="E16" s="57"/>
      <c r="F16" s="421"/>
      <c r="G16" s="378"/>
      <c r="H16" s="378"/>
      <c r="I16" s="378"/>
      <c r="J16" s="378"/>
      <c r="K16" s="378"/>
      <c r="L16" s="378"/>
      <c r="M16" s="378"/>
      <c r="N16" s="378"/>
      <c r="O16" s="378"/>
      <c r="P16" s="414"/>
      <c r="R16" s="438"/>
      <c r="S16" s="55" t="s">
        <v>95</v>
      </c>
      <c r="T16" s="56"/>
      <c r="U16" s="57"/>
      <c r="V16" s="421"/>
      <c r="W16" s="378"/>
      <c r="X16" s="378"/>
      <c r="Y16" s="378"/>
      <c r="Z16" s="378"/>
      <c r="AA16" s="378"/>
      <c r="AB16" s="378"/>
      <c r="AC16" s="378"/>
      <c r="AD16" s="378"/>
      <c r="AE16" s="378"/>
      <c r="AF16" s="414"/>
    </row>
    <row r="17" spans="1:32" ht="18" customHeight="1" thickBot="1" x14ac:dyDescent="0.2">
      <c r="B17" s="436"/>
      <c r="C17" s="64" t="s">
        <v>96</v>
      </c>
      <c r="D17" s="65"/>
      <c r="E17" s="66"/>
      <c r="F17" s="427"/>
      <c r="G17" s="416"/>
      <c r="H17" s="416"/>
      <c r="I17" s="416"/>
      <c r="J17" s="416"/>
      <c r="K17" s="416"/>
      <c r="L17" s="416"/>
      <c r="M17" s="416"/>
      <c r="N17" s="416"/>
      <c r="O17" s="416"/>
      <c r="P17" s="417"/>
      <c r="R17" s="438"/>
      <c r="S17" s="64"/>
      <c r="T17" s="65"/>
      <c r="U17" s="66"/>
      <c r="V17" s="427"/>
      <c r="W17" s="416"/>
      <c r="X17" s="416"/>
      <c r="Y17" s="416"/>
      <c r="Z17" s="416"/>
      <c r="AA17" s="416"/>
      <c r="AB17" s="416"/>
      <c r="AC17" s="416"/>
      <c r="AD17" s="416"/>
      <c r="AE17" s="416"/>
      <c r="AF17" s="417"/>
    </row>
    <row r="18" spans="1:32" ht="18" customHeight="1" x14ac:dyDescent="0.15">
      <c r="B18" s="439" t="s">
        <v>97</v>
      </c>
      <c r="C18" s="52" t="s">
        <v>98</v>
      </c>
      <c r="D18" s="53"/>
      <c r="E18" s="54"/>
      <c r="F18" s="420"/>
      <c r="G18" s="411"/>
      <c r="H18" s="411"/>
      <c r="I18" s="411"/>
      <c r="J18" s="411"/>
      <c r="K18" s="411"/>
      <c r="L18" s="411"/>
      <c r="M18" s="411"/>
      <c r="N18" s="411"/>
      <c r="O18" s="411"/>
      <c r="P18" s="412"/>
      <c r="R18" s="439" t="s">
        <v>99</v>
      </c>
      <c r="S18" s="52" t="s">
        <v>100</v>
      </c>
      <c r="T18" s="53"/>
      <c r="U18" s="54"/>
      <c r="V18" s="420"/>
      <c r="W18" s="411"/>
      <c r="X18" s="411"/>
      <c r="Y18" s="411"/>
      <c r="Z18" s="411"/>
      <c r="AA18" s="411"/>
      <c r="AB18" s="411"/>
      <c r="AC18" s="411"/>
      <c r="AD18" s="411"/>
      <c r="AE18" s="411"/>
      <c r="AF18" s="412"/>
    </row>
    <row r="19" spans="1:32" ht="18" customHeight="1" x14ac:dyDescent="0.15">
      <c r="B19" s="436"/>
      <c r="C19" s="55" t="s">
        <v>101</v>
      </c>
      <c r="D19" s="56"/>
      <c r="E19" s="57"/>
      <c r="F19" s="421"/>
      <c r="G19" s="378"/>
      <c r="H19" s="378"/>
      <c r="I19" s="378"/>
      <c r="J19" s="378"/>
      <c r="K19" s="378"/>
      <c r="L19" s="378"/>
      <c r="M19" s="378"/>
      <c r="N19" s="378"/>
      <c r="O19" s="378"/>
      <c r="P19" s="414"/>
      <c r="R19" s="436"/>
      <c r="S19" s="55" t="s">
        <v>102</v>
      </c>
      <c r="T19" s="56"/>
      <c r="U19" s="57"/>
      <c r="V19" s="421"/>
      <c r="W19" s="378"/>
      <c r="X19" s="378"/>
      <c r="Y19" s="378"/>
      <c r="Z19" s="378"/>
      <c r="AA19" s="378"/>
      <c r="AB19" s="378"/>
      <c r="AC19" s="378"/>
      <c r="AD19" s="378"/>
      <c r="AE19" s="378"/>
      <c r="AF19" s="414"/>
    </row>
    <row r="20" spans="1:32" ht="18" customHeight="1" x14ac:dyDescent="0.15">
      <c r="B20" s="436"/>
      <c r="C20" s="55"/>
      <c r="D20" s="56"/>
      <c r="E20" s="57"/>
      <c r="F20" s="422"/>
      <c r="G20" s="381"/>
      <c r="H20" s="381"/>
      <c r="I20" s="381"/>
      <c r="J20" s="381"/>
      <c r="K20" s="381"/>
      <c r="L20" s="381"/>
      <c r="M20" s="381"/>
      <c r="N20" s="381"/>
      <c r="O20" s="381"/>
      <c r="P20" s="423"/>
      <c r="R20" s="436"/>
      <c r="S20" s="55"/>
      <c r="T20" s="56"/>
      <c r="U20" s="57"/>
      <c r="V20" s="422"/>
      <c r="W20" s="381"/>
      <c r="X20" s="381"/>
      <c r="Y20" s="381"/>
      <c r="Z20" s="381"/>
      <c r="AA20" s="381"/>
      <c r="AB20" s="381"/>
      <c r="AC20" s="381"/>
      <c r="AD20" s="381"/>
      <c r="AE20" s="381"/>
      <c r="AF20" s="423"/>
    </row>
    <row r="21" spans="1:32" ht="18" customHeight="1" x14ac:dyDescent="0.15">
      <c r="B21" s="436"/>
      <c r="C21" s="58" t="s">
        <v>103</v>
      </c>
      <c r="D21" s="59"/>
      <c r="E21" s="60"/>
      <c r="F21" s="424"/>
      <c r="G21" s="425"/>
      <c r="H21" s="425"/>
      <c r="I21" s="425"/>
      <c r="J21" s="425"/>
      <c r="K21" s="425"/>
      <c r="L21" s="425"/>
      <c r="M21" s="425"/>
      <c r="N21" s="425"/>
      <c r="O21" s="425"/>
      <c r="P21" s="426"/>
      <c r="R21" s="436"/>
      <c r="S21" s="58" t="s">
        <v>104</v>
      </c>
      <c r="T21" s="59"/>
      <c r="U21" s="60"/>
      <c r="V21" s="424"/>
      <c r="W21" s="425"/>
      <c r="X21" s="425"/>
      <c r="Y21" s="425"/>
      <c r="Z21" s="425"/>
      <c r="AA21" s="425"/>
      <c r="AB21" s="425"/>
      <c r="AC21" s="425"/>
      <c r="AD21" s="425"/>
      <c r="AE21" s="425"/>
      <c r="AF21" s="426"/>
    </row>
    <row r="22" spans="1:32" ht="18" customHeight="1" x14ac:dyDescent="0.15">
      <c r="B22" s="436"/>
      <c r="C22" s="55" t="s">
        <v>121</v>
      </c>
      <c r="D22" s="56"/>
      <c r="E22" s="57"/>
      <c r="F22" s="421"/>
      <c r="G22" s="378"/>
      <c r="H22" s="378"/>
      <c r="I22" s="378"/>
      <c r="J22" s="378"/>
      <c r="K22" s="378"/>
      <c r="L22" s="378"/>
      <c r="M22" s="378"/>
      <c r="N22" s="378"/>
      <c r="O22" s="378"/>
      <c r="P22" s="414"/>
      <c r="R22" s="436"/>
      <c r="S22" s="55" t="s">
        <v>105</v>
      </c>
      <c r="T22" s="56"/>
      <c r="U22" s="57"/>
      <c r="V22" s="421"/>
      <c r="W22" s="378"/>
      <c r="X22" s="378"/>
      <c r="Y22" s="378"/>
      <c r="Z22" s="378"/>
      <c r="AA22" s="378"/>
      <c r="AB22" s="378"/>
      <c r="AC22" s="378"/>
      <c r="AD22" s="378"/>
      <c r="AE22" s="378"/>
      <c r="AF22" s="414"/>
    </row>
    <row r="23" spans="1:32" ht="18" customHeight="1" x14ac:dyDescent="0.15">
      <c r="B23" s="436"/>
      <c r="C23" s="61"/>
      <c r="D23" s="62"/>
      <c r="E23" s="63"/>
      <c r="F23" s="422"/>
      <c r="G23" s="381"/>
      <c r="H23" s="381"/>
      <c r="I23" s="381"/>
      <c r="J23" s="381"/>
      <c r="K23" s="381"/>
      <c r="L23" s="381"/>
      <c r="M23" s="381"/>
      <c r="N23" s="381"/>
      <c r="O23" s="381"/>
      <c r="P23" s="423"/>
      <c r="R23" s="436"/>
      <c r="S23" s="61" t="s">
        <v>106</v>
      </c>
      <c r="T23" s="62"/>
      <c r="U23" s="63"/>
      <c r="V23" s="422"/>
      <c r="W23" s="381"/>
      <c r="X23" s="381"/>
      <c r="Y23" s="381"/>
      <c r="Z23" s="381"/>
      <c r="AA23" s="381"/>
      <c r="AB23" s="381"/>
      <c r="AC23" s="381"/>
      <c r="AD23" s="381"/>
      <c r="AE23" s="381"/>
      <c r="AF23" s="423"/>
    </row>
    <row r="24" spans="1:32" ht="18" customHeight="1" x14ac:dyDescent="0.15">
      <c r="B24" s="436"/>
      <c r="C24" s="58" t="s">
        <v>107</v>
      </c>
      <c r="D24" s="59"/>
      <c r="E24" s="60"/>
      <c r="F24" s="424"/>
      <c r="G24" s="425"/>
      <c r="H24" s="425"/>
      <c r="I24" s="425"/>
      <c r="J24" s="425"/>
      <c r="K24" s="425"/>
      <c r="L24" s="425"/>
      <c r="M24" s="425"/>
      <c r="N24" s="425"/>
      <c r="O24" s="425"/>
      <c r="P24" s="426"/>
      <c r="R24" s="436"/>
      <c r="S24" s="58" t="s">
        <v>117</v>
      </c>
      <c r="T24" s="59"/>
      <c r="U24" s="60"/>
      <c r="V24" s="424"/>
      <c r="W24" s="425"/>
      <c r="X24" s="425"/>
      <c r="Y24" s="425"/>
      <c r="Z24" s="425"/>
      <c r="AA24" s="425"/>
      <c r="AB24" s="425"/>
      <c r="AC24" s="425"/>
      <c r="AD24" s="425"/>
      <c r="AE24" s="425"/>
      <c r="AF24" s="426"/>
    </row>
    <row r="25" spans="1:32" ht="18" customHeight="1" x14ac:dyDescent="0.15">
      <c r="A25" s="40"/>
      <c r="B25" s="436"/>
      <c r="C25" s="55" t="s">
        <v>121</v>
      </c>
      <c r="D25" s="56"/>
      <c r="E25" s="57"/>
      <c r="F25" s="421"/>
      <c r="G25" s="378"/>
      <c r="H25" s="378"/>
      <c r="I25" s="378"/>
      <c r="J25" s="378"/>
      <c r="K25" s="378"/>
      <c r="L25" s="378"/>
      <c r="M25" s="378"/>
      <c r="N25" s="378"/>
      <c r="O25" s="378"/>
      <c r="P25" s="414"/>
      <c r="R25" s="436"/>
      <c r="S25" s="55" t="s">
        <v>118</v>
      </c>
      <c r="T25" s="56"/>
      <c r="U25" s="57"/>
      <c r="V25" s="421"/>
      <c r="W25" s="378"/>
      <c r="X25" s="378"/>
      <c r="Y25" s="378"/>
      <c r="Z25" s="378"/>
      <c r="AA25" s="378"/>
      <c r="AB25" s="378"/>
      <c r="AC25" s="378"/>
      <c r="AD25" s="378"/>
      <c r="AE25" s="378"/>
      <c r="AF25" s="414"/>
    </row>
    <row r="26" spans="1:32" ht="18" customHeight="1" x14ac:dyDescent="0.15">
      <c r="B26" s="436"/>
      <c r="C26" s="61"/>
      <c r="D26" s="62"/>
      <c r="E26" s="63"/>
      <c r="F26" s="422"/>
      <c r="G26" s="381"/>
      <c r="H26" s="381"/>
      <c r="I26" s="381"/>
      <c r="J26" s="381"/>
      <c r="K26" s="381"/>
      <c r="L26" s="381"/>
      <c r="M26" s="381"/>
      <c r="N26" s="381"/>
      <c r="O26" s="381"/>
      <c r="P26" s="423"/>
      <c r="R26" s="436"/>
      <c r="S26" s="61"/>
      <c r="T26" s="62"/>
      <c r="U26" s="63"/>
      <c r="V26" s="422"/>
      <c r="W26" s="381"/>
      <c r="X26" s="381"/>
      <c r="Y26" s="381"/>
      <c r="Z26" s="381"/>
      <c r="AA26" s="381"/>
      <c r="AB26" s="381"/>
      <c r="AC26" s="381"/>
      <c r="AD26" s="381"/>
      <c r="AE26" s="381"/>
      <c r="AF26" s="423"/>
    </row>
    <row r="27" spans="1:32" ht="18" customHeight="1" x14ac:dyDescent="0.15">
      <c r="B27" s="436"/>
      <c r="C27" s="55" t="s">
        <v>122</v>
      </c>
      <c r="D27" s="56"/>
      <c r="E27" s="57"/>
      <c r="F27" s="424"/>
      <c r="G27" s="425"/>
      <c r="H27" s="425"/>
      <c r="I27" s="425"/>
      <c r="J27" s="425"/>
      <c r="K27" s="425"/>
      <c r="L27" s="425"/>
      <c r="M27" s="425"/>
      <c r="N27" s="425"/>
      <c r="O27" s="425"/>
      <c r="P27" s="426"/>
      <c r="R27" s="436"/>
      <c r="S27" s="55" t="s">
        <v>108</v>
      </c>
      <c r="T27" s="56"/>
      <c r="U27" s="57"/>
      <c r="V27" s="424"/>
      <c r="W27" s="425"/>
      <c r="X27" s="425"/>
      <c r="Y27" s="425"/>
      <c r="Z27" s="425"/>
      <c r="AA27" s="425"/>
      <c r="AB27" s="425"/>
      <c r="AC27" s="425"/>
      <c r="AD27" s="425"/>
      <c r="AE27" s="425"/>
      <c r="AF27" s="426"/>
    </row>
    <row r="28" spans="1:32" ht="18" customHeight="1" x14ac:dyDescent="0.15">
      <c r="B28" s="436"/>
      <c r="C28" s="55" t="s">
        <v>119</v>
      </c>
      <c r="D28" s="56"/>
      <c r="E28" s="57"/>
      <c r="F28" s="421"/>
      <c r="G28" s="378"/>
      <c r="H28" s="378"/>
      <c r="I28" s="378"/>
      <c r="J28" s="378"/>
      <c r="K28" s="378"/>
      <c r="L28" s="378"/>
      <c r="M28" s="378"/>
      <c r="N28" s="378"/>
      <c r="O28" s="378"/>
      <c r="P28" s="414"/>
      <c r="R28" s="436"/>
      <c r="S28" s="55" t="s">
        <v>109</v>
      </c>
      <c r="T28" s="56"/>
      <c r="U28" s="57"/>
      <c r="V28" s="421"/>
      <c r="W28" s="378"/>
      <c r="X28" s="378"/>
      <c r="Y28" s="378"/>
      <c r="Z28" s="378"/>
      <c r="AA28" s="378"/>
      <c r="AB28" s="378"/>
      <c r="AC28" s="378"/>
      <c r="AD28" s="378"/>
      <c r="AE28" s="378"/>
      <c r="AF28" s="414"/>
    </row>
    <row r="29" spans="1:32" ht="18" customHeight="1" thickBot="1" x14ac:dyDescent="0.2">
      <c r="B29" s="440"/>
      <c r="C29" s="64" t="s">
        <v>120</v>
      </c>
      <c r="D29" s="65"/>
      <c r="E29" s="66"/>
      <c r="F29" s="427"/>
      <c r="G29" s="416"/>
      <c r="H29" s="416"/>
      <c r="I29" s="416"/>
      <c r="J29" s="416"/>
      <c r="K29" s="416"/>
      <c r="L29" s="416"/>
      <c r="M29" s="416"/>
      <c r="N29" s="416"/>
      <c r="O29" s="416"/>
      <c r="P29" s="417"/>
      <c r="R29" s="440"/>
      <c r="S29" s="64"/>
      <c r="T29" s="65"/>
      <c r="U29" s="66"/>
      <c r="V29" s="427"/>
      <c r="W29" s="416"/>
      <c r="X29" s="416"/>
      <c r="Y29" s="416"/>
      <c r="Z29" s="416"/>
      <c r="AA29" s="416"/>
      <c r="AB29" s="416"/>
      <c r="AC29" s="416"/>
      <c r="AD29" s="416"/>
      <c r="AE29" s="416"/>
      <c r="AF29" s="417"/>
    </row>
    <row r="30" spans="1:32" ht="33" customHeight="1" thickBot="1" x14ac:dyDescent="0.2"/>
    <row r="31" spans="1:32" ht="18" customHeight="1" x14ac:dyDescent="0.15">
      <c r="B31" s="441" t="s">
        <v>116</v>
      </c>
      <c r="C31" s="418"/>
      <c r="D31" s="411"/>
      <c r="E31" s="411"/>
      <c r="F31" s="411"/>
      <c r="G31" s="411"/>
      <c r="H31" s="411"/>
      <c r="I31" s="411"/>
      <c r="J31" s="411"/>
      <c r="K31" s="411"/>
      <c r="L31" s="411"/>
      <c r="M31" s="411"/>
      <c r="N31" s="411"/>
      <c r="O31" s="411"/>
      <c r="P31" s="412"/>
      <c r="R31" s="441" t="s">
        <v>115</v>
      </c>
      <c r="S31" s="418"/>
      <c r="T31" s="411"/>
      <c r="U31" s="411"/>
      <c r="V31" s="411"/>
      <c r="W31" s="411"/>
      <c r="X31" s="411"/>
      <c r="Y31" s="411"/>
      <c r="Z31" s="411"/>
      <c r="AA31" s="411"/>
      <c r="AB31" s="411"/>
      <c r="AC31" s="411"/>
      <c r="AD31" s="411"/>
      <c r="AE31" s="411"/>
      <c r="AF31" s="412"/>
    </row>
    <row r="32" spans="1:32" ht="18" customHeight="1" x14ac:dyDescent="0.15">
      <c r="B32" s="435"/>
      <c r="C32" s="377"/>
      <c r="D32" s="378"/>
      <c r="E32" s="378"/>
      <c r="F32" s="378"/>
      <c r="G32" s="378"/>
      <c r="H32" s="378"/>
      <c r="I32" s="378"/>
      <c r="J32" s="378"/>
      <c r="K32" s="378"/>
      <c r="L32" s="378"/>
      <c r="M32" s="378"/>
      <c r="N32" s="378"/>
      <c r="O32" s="378"/>
      <c r="P32" s="414"/>
      <c r="R32" s="435"/>
      <c r="S32" s="377"/>
      <c r="T32" s="378"/>
      <c r="U32" s="378"/>
      <c r="V32" s="378"/>
      <c r="W32" s="378"/>
      <c r="X32" s="378"/>
      <c r="Y32" s="378"/>
      <c r="Z32" s="378"/>
      <c r="AA32" s="378"/>
      <c r="AB32" s="378"/>
      <c r="AC32" s="378"/>
      <c r="AD32" s="378"/>
      <c r="AE32" s="378"/>
      <c r="AF32" s="414"/>
    </row>
    <row r="33" spans="2:32" ht="18" customHeight="1" x14ac:dyDescent="0.15">
      <c r="B33" s="435"/>
      <c r="C33" s="377"/>
      <c r="D33" s="378"/>
      <c r="E33" s="378"/>
      <c r="F33" s="378"/>
      <c r="G33" s="378"/>
      <c r="H33" s="378"/>
      <c r="I33" s="378"/>
      <c r="J33" s="378"/>
      <c r="K33" s="378"/>
      <c r="L33" s="378"/>
      <c r="M33" s="378"/>
      <c r="N33" s="378"/>
      <c r="O33" s="378"/>
      <c r="P33" s="414"/>
      <c r="R33" s="435"/>
      <c r="S33" s="377"/>
      <c r="T33" s="378"/>
      <c r="U33" s="378"/>
      <c r="V33" s="378"/>
      <c r="W33" s="378"/>
      <c r="X33" s="378"/>
      <c r="Y33" s="378"/>
      <c r="Z33" s="378"/>
      <c r="AA33" s="378"/>
      <c r="AB33" s="378"/>
      <c r="AC33" s="378"/>
      <c r="AD33" s="378"/>
      <c r="AE33" s="378"/>
      <c r="AF33" s="414"/>
    </row>
    <row r="34" spans="2:32" ht="18" customHeight="1" thickBot="1" x14ac:dyDescent="0.2">
      <c r="B34" s="442"/>
      <c r="C34" s="419"/>
      <c r="D34" s="416"/>
      <c r="E34" s="416"/>
      <c r="F34" s="416"/>
      <c r="G34" s="416"/>
      <c r="H34" s="416"/>
      <c r="I34" s="416"/>
      <c r="J34" s="416"/>
      <c r="K34" s="416"/>
      <c r="L34" s="416"/>
      <c r="M34" s="416"/>
      <c r="N34" s="416"/>
      <c r="O34" s="416"/>
      <c r="P34" s="417"/>
      <c r="R34" s="442"/>
      <c r="S34" s="419"/>
      <c r="T34" s="416"/>
      <c r="U34" s="416"/>
      <c r="V34" s="416"/>
      <c r="W34" s="416"/>
      <c r="X34" s="416"/>
      <c r="Y34" s="416"/>
      <c r="Z34" s="416"/>
      <c r="AA34" s="416"/>
      <c r="AB34" s="416"/>
      <c r="AC34" s="416"/>
      <c r="AD34" s="416"/>
      <c r="AE34" s="416"/>
      <c r="AF34" s="417"/>
    </row>
    <row r="35" spans="2:32" ht="34.5" customHeight="1" thickBot="1" x14ac:dyDescent="0.2">
      <c r="U35" s="67" t="s">
        <v>110</v>
      </c>
    </row>
    <row r="36" spans="2:32" ht="18" customHeight="1" x14ac:dyDescent="0.15">
      <c r="G36" s="428" t="s">
        <v>111</v>
      </c>
      <c r="H36" s="418"/>
      <c r="I36" s="411"/>
      <c r="J36" s="411"/>
      <c r="K36" s="411"/>
      <c r="L36" s="411"/>
      <c r="M36" s="411"/>
      <c r="N36" s="411"/>
      <c r="O36" s="411"/>
      <c r="P36" s="411"/>
      <c r="Q36" s="412"/>
      <c r="R36" s="431" t="s">
        <v>114</v>
      </c>
      <c r="S36" s="410"/>
      <c r="T36" s="411"/>
      <c r="U36" s="411"/>
      <c r="V36" s="411"/>
      <c r="W36" s="411"/>
      <c r="X36" s="411"/>
      <c r="Y36" s="411"/>
      <c r="Z36" s="411"/>
      <c r="AA36" s="411"/>
      <c r="AB36" s="412"/>
    </row>
    <row r="37" spans="2:32" ht="18" customHeight="1" x14ac:dyDescent="0.15">
      <c r="G37" s="429"/>
      <c r="H37" s="377"/>
      <c r="I37" s="378"/>
      <c r="J37" s="378"/>
      <c r="K37" s="378"/>
      <c r="L37" s="378"/>
      <c r="M37" s="378"/>
      <c r="N37" s="378"/>
      <c r="O37" s="378"/>
      <c r="P37" s="378"/>
      <c r="Q37" s="414"/>
      <c r="R37" s="432"/>
      <c r="S37" s="413"/>
      <c r="T37" s="378"/>
      <c r="U37" s="378"/>
      <c r="V37" s="378"/>
      <c r="W37" s="378"/>
      <c r="X37" s="378"/>
      <c r="Y37" s="378"/>
      <c r="Z37" s="378"/>
      <c r="AA37" s="378"/>
      <c r="AB37" s="414"/>
    </row>
    <row r="38" spans="2:32" ht="18" customHeight="1" x14ac:dyDescent="0.15">
      <c r="G38" s="429"/>
      <c r="H38" s="377"/>
      <c r="I38" s="378"/>
      <c r="J38" s="378"/>
      <c r="K38" s="378"/>
      <c r="L38" s="378"/>
      <c r="M38" s="378"/>
      <c r="N38" s="378"/>
      <c r="O38" s="378"/>
      <c r="P38" s="378"/>
      <c r="Q38" s="414"/>
      <c r="R38" s="432"/>
      <c r="S38" s="413"/>
      <c r="T38" s="378"/>
      <c r="U38" s="378"/>
      <c r="V38" s="378"/>
      <c r="W38" s="378"/>
      <c r="X38" s="378"/>
      <c r="Y38" s="378"/>
      <c r="Z38" s="378"/>
      <c r="AA38" s="378"/>
      <c r="AB38" s="414"/>
    </row>
    <row r="39" spans="2:32" ht="18" customHeight="1" thickBot="1" x14ac:dyDescent="0.2">
      <c r="G39" s="430"/>
      <c r="H39" s="419"/>
      <c r="I39" s="416"/>
      <c r="J39" s="416"/>
      <c r="K39" s="416"/>
      <c r="L39" s="416"/>
      <c r="M39" s="416"/>
      <c r="N39" s="416"/>
      <c r="O39" s="416"/>
      <c r="P39" s="416"/>
      <c r="Q39" s="417"/>
      <c r="R39" s="433"/>
      <c r="S39" s="415"/>
      <c r="T39" s="416"/>
      <c r="U39" s="416"/>
      <c r="V39" s="416"/>
      <c r="W39" s="416"/>
      <c r="X39" s="416"/>
      <c r="Y39" s="416"/>
      <c r="Z39" s="416"/>
      <c r="AA39" s="416"/>
      <c r="AB39" s="417"/>
    </row>
  </sheetData>
  <sheetProtection formatCells="0" formatColumns="0" formatRows="0"/>
  <mergeCells count="31">
    <mergeCell ref="B6:B17"/>
    <mergeCell ref="R6:R17"/>
    <mergeCell ref="B18:B29"/>
    <mergeCell ref="R18:R29"/>
    <mergeCell ref="B31:B34"/>
    <mergeCell ref="R31:R34"/>
    <mergeCell ref="F12:P14"/>
    <mergeCell ref="F15:P17"/>
    <mergeCell ref="F27:P29"/>
    <mergeCell ref="F24:P26"/>
    <mergeCell ref="F21:P23"/>
    <mergeCell ref="F18:P20"/>
    <mergeCell ref="AA1:AF1"/>
    <mergeCell ref="AA2:AF2"/>
    <mergeCell ref="AA3:AF3"/>
    <mergeCell ref="AA4:AF4"/>
    <mergeCell ref="F6:P11"/>
    <mergeCell ref="S36:AB39"/>
    <mergeCell ref="H36:Q39"/>
    <mergeCell ref="S31:AF34"/>
    <mergeCell ref="C31:P34"/>
    <mergeCell ref="V6:AF8"/>
    <mergeCell ref="V9:AF11"/>
    <mergeCell ref="V12:AF14"/>
    <mergeCell ref="V15:AF17"/>
    <mergeCell ref="V18:AF20"/>
    <mergeCell ref="V21:AF23"/>
    <mergeCell ref="V24:AF26"/>
    <mergeCell ref="V27:AF29"/>
    <mergeCell ref="G36:G39"/>
    <mergeCell ref="R36:R39"/>
  </mergeCells>
  <phoneticPr fontId="16"/>
  <pageMargins left="0.7" right="0.7" top="0.75" bottom="0.75" header="0.3" footer="0.3"/>
  <pageSetup paperSize="9" scale="70" orientation="landscape"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479"/>
  <sheetViews>
    <sheetView zoomScale="85" zoomScaleNormal="85" workbookViewId="0">
      <pane ySplit="4" topLeftCell="A769" activePane="bottomLeft" state="frozen"/>
      <selection activeCell="A2" sqref="A2"/>
      <selection pane="bottomLeft" activeCell="A2" sqref="A2"/>
    </sheetView>
  </sheetViews>
  <sheetFormatPr defaultColWidth="9" defaultRowHeight="14.25" x14ac:dyDescent="0.15"/>
  <cols>
    <col min="1" max="1" width="25.25" style="10" customWidth="1"/>
    <col min="2" max="2" width="18.5" style="10" customWidth="1"/>
    <col min="3" max="3" width="36.375" style="178" customWidth="1"/>
    <col min="4" max="4" width="15.375" style="178" customWidth="1"/>
    <col min="5" max="5" width="32.5" style="178" customWidth="1"/>
    <col min="6" max="16384" width="9" style="10"/>
  </cols>
  <sheetData>
    <row r="1" spans="1:5" ht="6" customHeight="1" x14ac:dyDescent="0.15"/>
    <row r="2" spans="1:5" ht="45" customHeight="1" thickBot="1" x14ac:dyDescent="0.2">
      <c r="C2" s="450" t="s">
        <v>1936</v>
      </c>
      <c r="D2" s="450"/>
      <c r="E2" s="450"/>
    </row>
    <row r="3" spans="1:5" ht="13.5" customHeight="1" thickBot="1" x14ac:dyDescent="0.2">
      <c r="A3" s="446" t="s">
        <v>1804</v>
      </c>
      <c r="B3" s="447"/>
      <c r="C3" s="447"/>
      <c r="D3" s="444" t="s">
        <v>1937</v>
      </c>
      <c r="E3" s="448" t="s">
        <v>1938</v>
      </c>
    </row>
    <row r="4" spans="1:5" ht="47.25" customHeight="1" thickBot="1" x14ac:dyDescent="0.2">
      <c r="A4" s="162" t="s">
        <v>1768</v>
      </c>
      <c r="B4" s="162" t="s">
        <v>1769</v>
      </c>
      <c r="C4" s="162" t="s">
        <v>1770</v>
      </c>
      <c r="D4" s="445"/>
      <c r="E4" s="449"/>
    </row>
    <row r="5" spans="1:5" x14ac:dyDescent="0.15">
      <c r="A5" s="174" t="s">
        <v>262</v>
      </c>
      <c r="B5" s="174" t="s">
        <v>155</v>
      </c>
      <c r="C5" s="174" t="s">
        <v>263</v>
      </c>
      <c r="D5" s="175" t="s">
        <v>155</v>
      </c>
      <c r="E5" s="175" t="s">
        <v>264</v>
      </c>
    </row>
    <row r="6" spans="1:5" x14ac:dyDescent="0.15">
      <c r="A6" s="174" t="s">
        <v>262</v>
      </c>
      <c r="B6" s="174" t="s">
        <v>155</v>
      </c>
      <c r="C6" s="174" t="s">
        <v>265</v>
      </c>
      <c r="D6" s="175" t="s">
        <v>155</v>
      </c>
      <c r="E6" s="175" t="s">
        <v>264</v>
      </c>
    </row>
    <row r="7" spans="1:5" x14ac:dyDescent="0.15">
      <c r="A7" s="174" t="s">
        <v>262</v>
      </c>
      <c r="B7" s="174" t="s">
        <v>155</v>
      </c>
      <c r="C7" s="174" t="s">
        <v>266</v>
      </c>
      <c r="D7" s="175" t="s">
        <v>155</v>
      </c>
      <c r="E7" s="175" t="s">
        <v>264</v>
      </c>
    </row>
    <row r="8" spans="1:5" x14ac:dyDescent="0.15">
      <c r="A8" s="174" t="s">
        <v>262</v>
      </c>
      <c r="B8" s="174" t="s">
        <v>155</v>
      </c>
      <c r="C8" s="174" t="s">
        <v>267</v>
      </c>
      <c r="D8" s="175" t="s">
        <v>155</v>
      </c>
      <c r="E8" s="175" t="s">
        <v>264</v>
      </c>
    </row>
    <row r="9" spans="1:5" x14ac:dyDescent="0.15">
      <c r="A9" s="174" t="s">
        <v>262</v>
      </c>
      <c r="B9" s="174" t="s">
        <v>155</v>
      </c>
      <c r="C9" s="174" t="s">
        <v>268</v>
      </c>
      <c r="D9" s="175" t="s">
        <v>155</v>
      </c>
      <c r="E9" s="175" t="s">
        <v>264</v>
      </c>
    </row>
    <row r="10" spans="1:5" x14ac:dyDescent="0.15">
      <c r="A10" s="174" t="s">
        <v>262</v>
      </c>
      <c r="B10" s="174" t="s">
        <v>155</v>
      </c>
      <c r="C10" s="174" t="s">
        <v>269</v>
      </c>
      <c r="D10" s="175" t="s">
        <v>155</v>
      </c>
      <c r="E10" s="175" t="s">
        <v>264</v>
      </c>
    </row>
    <row r="11" spans="1:5" x14ac:dyDescent="0.15">
      <c r="A11" s="174" t="s">
        <v>262</v>
      </c>
      <c r="B11" s="174" t="s">
        <v>155</v>
      </c>
      <c r="C11" s="174" t="s">
        <v>270</v>
      </c>
      <c r="D11" s="175" t="s">
        <v>155</v>
      </c>
      <c r="E11" s="175" t="s">
        <v>264</v>
      </c>
    </row>
    <row r="12" spans="1:5" x14ac:dyDescent="0.15">
      <c r="A12" s="174" t="s">
        <v>262</v>
      </c>
      <c r="B12" s="174" t="s">
        <v>155</v>
      </c>
      <c r="C12" s="174" t="s">
        <v>271</v>
      </c>
      <c r="D12" s="175" t="s">
        <v>155</v>
      </c>
      <c r="E12" s="175" t="s">
        <v>264</v>
      </c>
    </row>
    <row r="13" spans="1:5" x14ac:dyDescent="0.15">
      <c r="A13" s="174" t="s">
        <v>262</v>
      </c>
      <c r="B13" s="174" t="s">
        <v>155</v>
      </c>
      <c r="C13" s="174" t="s">
        <v>272</v>
      </c>
      <c r="D13" s="175" t="s">
        <v>155</v>
      </c>
      <c r="E13" s="175" t="s">
        <v>264</v>
      </c>
    </row>
    <row r="14" spans="1:5" x14ac:dyDescent="0.15">
      <c r="A14" s="174" t="s">
        <v>262</v>
      </c>
      <c r="B14" s="174" t="s">
        <v>155</v>
      </c>
      <c r="C14" s="174" t="s">
        <v>273</v>
      </c>
      <c r="D14" s="175" t="s">
        <v>155</v>
      </c>
      <c r="E14" s="175" t="s">
        <v>264</v>
      </c>
    </row>
    <row r="15" spans="1:5" x14ac:dyDescent="0.15">
      <c r="A15" s="174" t="s">
        <v>262</v>
      </c>
      <c r="B15" s="174" t="s">
        <v>155</v>
      </c>
      <c r="C15" s="174" t="s">
        <v>274</v>
      </c>
      <c r="D15" s="175" t="s">
        <v>155</v>
      </c>
      <c r="E15" s="175" t="s">
        <v>264</v>
      </c>
    </row>
    <row r="16" spans="1:5" x14ac:dyDescent="0.15">
      <c r="A16" s="174" t="s">
        <v>262</v>
      </c>
      <c r="B16" s="174" t="s">
        <v>155</v>
      </c>
      <c r="C16" s="174" t="s">
        <v>275</v>
      </c>
      <c r="D16" s="175" t="s">
        <v>155</v>
      </c>
      <c r="E16" s="175" t="s">
        <v>264</v>
      </c>
    </row>
    <row r="17" spans="1:5" x14ac:dyDescent="0.15">
      <c r="A17" s="174" t="s">
        <v>262</v>
      </c>
      <c r="B17" s="174" t="s">
        <v>155</v>
      </c>
      <c r="C17" s="174" t="s">
        <v>276</v>
      </c>
      <c r="D17" s="175" t="s">
        <v>155</v>
      </c>
      <c r="E17" s="175" t="s">
        <v>264</v>
      </c>
    </row>
    <row r="18" spans="1:5" x14ac:dyDescent="0.15">
      <c r="A18" s="174" t="s">
        <v>262</v>
      </c>
      <c r="B18" s="174" t="s">
        <v>155</v>
      </c>
      <c r="C18" s="174" t="s">
        <v>277</v>
      </c>
      <c r="D18" s="175" t="s">
        <v>155</v>
      </c>
      <c r="E18" s="175" t="s">
        <v>264</v>
      </c>
    </row>
    <row r="19" spans="1:5" x14ac:dyDescent="0.15">
      <c r="A19" s="174" t="s">
        <v>262</v>
      </c>
      <c r="B19" s="174" t="s">
        <v>155</v>
      </c>
      <c r="C19" s="174" t="s">
        <v>278</v>
      </c>
      <c r="D19" s="175" t="s">
        <v>155</v>
      </c>
      <c r="E19" s="175" t="s">
        <v>264</v>
      </c>
    </row>
    <row r="20" spans="1:5" x14ac:dyDescent="0.15">
      <c r="A20" s="174" t="s">
        <v>262</v>
      </c>
      <c r="B20" s="174" t="s">
        <v>155</v>
      </c>
      <c r="C20" s="174" t="s">
        <v>279</v>
      </c>
      <c r="D20" s="175" t="s">
        <v>155</v>
      </c>
      <c r="E20" s="175" t="s">
        <v>264</v>
      </c>
    </row>
    <row r="21" spans="1:5" x14ac:dyDescent="0.15">
      <c r="A21" s="174" t="s">
        <v>262</v>
      </c>
      <c r="B21" s="174" t="s">
        <v>155</v>
      </c>
      <c r="C21" s="174" t="s">
        <v>280</v>
      </c>
      <c r="D21" s="175" t="s">
        <v>155</v>
      </c>
      <c r="E21" s="175" t="s">
        <v>264</v>
      </c>
    </row>
    <row r="22" spans="1:5" x14ac:dyDescent="0.15">
      <c r="A22" s="174" t="s">
        <v>262</v>
      </c>
      <c r="B22" s="174" t="s">
        <v>155</v>
      </c>
      <c r="C22" s="174" t="s">
        <v>281</v>
      </c>
      <c r="D22" s="175" t="s">
        <v>155</v>
      </c>
      <c r="E22" s="175" t="s">
        <v>264</v>
      </c>
    </row>
    <row r="23" spans="1:5" x14ac:dyDescent="0.15">
      <c r="A23" s="174" t="s">
        <v>262</v>
      </c>
      <c r="B23" s="174" t="s">
        <v>155</v>
      </c>
      <c r="C23" s="174" t="s">
        <v>282</v>
      </c>
      <c r="D23" s="175" t="s">
        <v>155</v>
      </c>
      <c r="E23" s="175" t="s">
        <v>264</v>
      </c>
    </row>
    <row r="24" spans="1:5" x14ac:dyDescent="0.15">
      <c r="A24" s="174" t="s">
        <v>262</v>
      </c>
      <c r="B24" s="174" t="s">
        <v>155</v>
      </c>
      <c r="C24" s="174" t="s">
        <v>283</v>
      </c>
      <c r="D24" s="175" t="s">
        <v>155</v>
      </c>
      <c r="E24" s="175" t="s">
        <v>264</v>
      </c>
    </row>
    <row r="25" spans="1:5" x14ac:dyDescent="0.15">
      <c r="A25" s="174" t="s">
        <v>262</v>
      </c>
      <c r="B25" s="174" t="s">
        <v>155</v>
      </c>
      <c r="C25" s="174" t="s">
        <v>284</v>
      </c>
      <c r="D25" s="175" t="s">
        <v>155</v>
      </c>
      <c r="E25" s="175" t="s">
        <v>264</v>
      </c>
    </row>
    <row r="26" spans="1:5" x14ac:dyDescent="0.15">
      <c r="A26" s="174" t="s">
        <v>262</v>
      </c>
      <c r="B26" s="174" t="s">
        <v>155</v>
      </c>
      <c r="C26" s="174" t="s">
        <v>285</v>
      </c>
      <c r="D26" s="175" t="s">
        <v>155</v>
      </c>
      <c r="E26" s="175" t="s">
        <v>264</v>
      </c>
    </row>
    <row r="27" spans="1:5" x14ac:dyDescent="0.15">
      <c r="A27" s="174" t="s">
        <v>262</v>
      </c>
      <c r="B27" s="174" t="s">
        <v>241</v>
      </c>
      <c r="C27" s="174" t="s">
        <v>286</v>
      </c>
      <c r="D27" s="175" t="s">
        <v>240</v>
      </c>
      <c r="E27" s="175" t="s">
        <v>1807</v>
      </c>
    </row>
    <row r="28" spans="1:5" x14ac:dyDescent="0.15">
      <c r="A28" s="174" t="s">
        <v>262</v>
      </c>
      <c r="B28" s="174" t="s">
        <v>241</v>
      </c>
      <c r="C28" s="174" t="s">
        <v>288</v>
      </c>
      <c r="D28" s="175" t="s">
        <v>240</v>
      </c>
      <c r="E28" s="175" t="s">
        <v>287</v>
      </c>
    </row>
    <row r="29" spans="1:5" x14ac:dyDescent="0.15">
      <c r="A29" s="174" t="s">
        <v>262</v>
      </c>
      <c r="B29" s="174" t="s">
        <v>241</v>
      </c>
      <c r="C29" s="174" t="s">
        <v>289</v>
      </c>
      <c r="D29" s="175" t="s">
        <v>240</v>
      </c>
      <c r="E29" s="175" t="s">
        <v>287</v>
      </c>
    </row>
    <row r="30" spans="1:5" x14ac:dyDescent="0.15">
      <c r="A30" s="174" t="s">
        <v>262</v>
      </c>
      <c r="B30" s="174" t="s">
        <v>241</v>
      </c>
      <c r="C30" s="174" t="s">
        <v>290</v>
      </c>
      <c r="D30" s="175" t="s">
        <v>240</v>
      </c>
      <c r="E30" s="175" t="s">
        <v>287</v>
      </c>
    </row>
    <row r="31" spans="1:5" x14ac:dyDescent="0.15">
      <c r="A31" s="174" t="s">
        <v>262</v>
      </c>
      <c r="B31" s="174" t="s">
        <v>241</v>
      </c>
      <c r="C31" s="174" t="s">
        <v>291</v>
      </c>
      <c r="D31" s="175" t="s">
        <v>240</v>
      </c>
      <c r="E31" s="175" t="s">
        <v>287</v>
      </c>
    </row>
    <row r="32" spans="1:5" x14ac:dyDescent="0.15">
      <c r="A32" s="174" t="s">
        <v>262</v>
      </c>
      <c r="B32" s="174" t="s">
        <v>241</v>
      </c>
      <c r="C32" s="174" t="s">
        <v>292</v>
      </c>
      <c r="D32" s="175" t="s">
        <v>240</v>
      </c>
      <c r="E32" s="175" t="s">
        <v>287</v>
      </c>
    </row>
    <row r="33" spans="1:5" x14ac:dyDescent="0.15">
      <c r="A33" s="174" t="s">
        <v>262</v>
      </c>
      <c r="B33" s="174" t="s">
        <v>241</v>
      </c>
      <c r="C33" s="174" t="s">
        <v>293</v>
      </c>
      <c r="D33" s="175" t="s">
        <v>240</v>
      </c>
      <c r="E33" s="175" t="s">
        <v>287</v>
      </c>
    </row>
    <row r="34" spans="1:5" x14ac:dyDescent="0.15">
      <c r="A34" s="174" t="s">
        <v>262</v>
      </c>
      <c r="B34" s="174" t="s">
        <v>241</v>
      </c>
      <c r="C34" s="174" t="s">
        <v>294</v>
      </c>
      <c r="D34" s="175" t="s">
        <v>240</v>
      </c>
      <c r="E34" s="175" t="s">
        <v>287</v>
      </c>
    </row>
    <row r="35" spans="1:5" x14ac:dyDescent="0.15">
      <c r="A35" s="174" t="s">
        <v>262</v>
      </c>
      <c r="B35" s="174" t="s">
        <v>241</v>
      </c>
      <c r="C35" s="174" t="s">
        <v>295</v>
      </c>
      <c r="D35" s="175" t="s">
        <v>240</v>
      </c>
      <c r="E35" s="175" t="s">
        <v>287</v>
      </c>
    </row>
    <row r="36" spans="1:5" x14ac:dyDescent="0.15">
      <c r="A36" s="174" t="s">
        <v>262</v>
      </c>
      <c r="B36" s="174" t="s">
        <v>241</v>
      </c>
      <c r="C36" s="174" t="s">
        <v>296</v>
      </c>
      <c r="D36" s="175" t="s">
        <v>240</v>
      </c>
      <c r="E36" s="175" t="s">
        <v>287</v>
      </c>
    </row>
    <row r="37" spans="1:5" x14ac:dyDescent="0.15">
      <c r="A37" s="174" t="s">
        <v>262</v>
      </c>
      <c r="B37" s="174" t="s">
        <v>241</v>
      </c>
      <c r="C37" s="174" t="s">
        <v>297</v>
      </c>
      <c r="D37" s="175" t="s">
        <v>240</v>
      </c>
      <c r="E37" s="175" t="s">
        <v>287</v>
      </c>
    </row>
    <row r="38" spans="1:5" x14ac:dyDescent="0.15">
      <c r="A38" s="174" t="s">
        <v>298</v>
      </c>
      <c r="B38" s="174" t="s">
        <v>242</v>
      </c>
      <c r="C38" s="174" t="s">
        <v>299</v>
      </c>
      <c r="D38" s="175" t="s">
        <v>240</v>
      </c>
      <c r="E38" s="175" t="s">
        <v>287</v>
      </c>
    </row>
    <row r="39" spans="1:5" x14ac:dyDescent="0.15">
      <c r="A39" s="174" t="s">
        <v>298</v>
      </c>
      <c r="B39" s="174" t="s">
        <v>242</v>
      </c>
      <c r="C39" s="174" t="s">
        <v>300</v>
      </c>
      <c r="D39" s="175" t="s">
        <v>240</v>
      </c>
      <c r="E39" s="175" t="s">
        <v>287</v>
      </c>
    </row>
    <row r="40" spans="1:5" x14ac:dyDescent="0.15">
      <c r="A40" s="174" t="s">
        <v>298</v>
      </c>
      <c r="B40" s="174" t="s">
        <v>242</v>
      </c>
      <c r="C40" s="174" t="s">
        <v>301</v>
      </c>
      <c r="D40" s="175" t="s">
        <v>240</v>
      </c>
      <c r="E40" s="175" t="s">
        <v>287</v>
      </c>
    </row>
    <row r="41" spans="1:5" x14ac:dyDescent="0.15">
      <c r="A41" s="174" t="s">
        <v>298</v>
      </c>
      <c r="B41" s="174" t="s">
        <v>242</v>
      </c>
      <c r="C41" s="174" t="s">
        <v>302</v>
      </c>
      <c r="D41" s="175" t="s">
        <v>240</v>
      </c>
      <c r="E41" s="175" t="s">
        <v>287</v>
      </c>
    </row>
    <row r="42" spans="1:5" x14ac:dyDescent="0.15">
      <c r="A42" s="174" t="s">
        <v>298</v>
      </c>
      <c r="B42" s="174" t="s">
        <v>242</v>
      </c>
      <c r="C42" s="174" t="s">
        <v>303</v>
      </c>
      <c r="D42" s="175" t="s">
        <v>240</v>
      </c>
      <c r="E42" s="175" t="s">
        <v>287</v>
      </c>
    </row>
    <row r="43" spans="1:5" x14ac:dyDescent="0.15">
      <c r="A43" s="174" t="s">
        <v>298</v>
      </c>
      <c r="B43" s="174" t="s">
        <v>242</v>
      </c>
      <c r="C43" s="174" t="s">
        <v>304</v>
      </c>
      <c r="D43" s="175" t="s">
        <v>240</v>
      </c>
      <c r="E43" s="175" t="s">
        <v>287</v>
      </c>
    </row>
    <row r="44" spans="1:5" x14ac:dyDescent="0.15">
      <c r="A44" s="174" t="s">
        <v>298</v>
      </c>
      <c r="B44" s="174" t="s">
        <v>242</v>
      </c>
      <c r="C44" s="174" t="s">
        <v>305</v>
      </c>
      <c r="D44" s="175" t="s">
        <v>240</v>
      </c>
      <c r="E44" s="175" t="s">
        <v>287</v>
      </c>
    </row>
    <row r="45" spans="1:5" x14ac:dyDescent="0.15">
      <c r="A45" s="174" t="s">
        <v>298</v>
      </c>
      <c r="B45" s="174" t="s">
        <v>242</v>
      </c>
      <c r="C45" s="174" t="s">
        <v>306</v>
      </c>
      <c r="D45" s="175" t="s">
        <v>240</v>
      </c>
      <c r="E45" s="175" t="s">
        <v>287</v>
      </c>
    </row>
    <row r="46" spans="1:5" x14ac:dyDescent="0.15">
      <c r="A46" s="174" t="s">
        <v>298</v>
      </c>
      <c r="B46" s="174" t="s">
        <v>242</v>
      </c>
      <c r="C46" s="174" t="s">
        <v>307</v>
      </c>
      <c r="D46" s="175" t="s">
        <v>240</v>
      </c>
      <c r="E46" s="175" t="s">
        <v>287</v>
      </c>
    </row>
    <row r="47" spans="1:5" x14ac:dyDescent="0.15">
      <c r="A47" s="174" t="s">
        <v>298</v>
      </c>
      <c r="B47" s="174" t="s">
        <v>242</v>
      </c>
      <c r="C47" s="174" t="s">
        <v>308</v>
      </c>
      <c r="D47" s="175" t="s">
        <v>240</v>
      </c>
      <c r="E47" s="175" t="s">
        <v>287</v>
      </c>
    </row>
    <row r="48" spans="1:5" x14ac:dyDescent="0.15">
      <c r="A48" s="174" t="s">
        <v>298</v>
      </c>
      <c r="B48" s="174" t="s">
        <v>242</v>
      </c>
      <c r="C48" s="174" t="s">
        <v>309</v>
      </c>
      <c r="D48" s="175" t="s">
        <v>240</v>
      </c>
      <c r="E48" s="175" t="s">
        <v>287</v>
      </c>
    </row>
    <row r="49" spans="1:5" x14ac:dyDescent="0.15">
      <c r="A49" s="174" t="s">
        <v>298</v>
      </c>
      <c r="B49" s="174" t="s">
        <v>242</v>
      </c>
      <c r="C49" s="174" t="s">
        <v>310</v>
      </c>
      <c r="D49" s="175" t="s">
        <v>240</v>
      </c>
      <c r="E49" s="175" t="s">
        <v>287</v>
      </c>
    </row>
    <row r="50" spans="1:5" x14ac:dyDescent="0.15">
      <c r="A50" s="174" t="s">
        <v>298</v>
      </c>
      <c r="B50" s="174" t="s">
        <v>243</v>
      </c>
      <c r="C50" s="174" t="s">
        <v>311</v>
      </c>
      <c r="D50" s="175" t="s">
        <v>240</v>
      </c>
      <c r="E50" s="175" t="s">
        <v>287</v>
      </c>
    </row>
    <row r="51" spans="1:5" x14ac:dyDescent="0.15">
      <c r="A51" s="174" t="s">
        <v>298</v>
      </c>
      <c r="B51" s="174" t="s">
        <v>243</v>
      </c>
      <c r="C51" s="174" t="s">
        <v>312</v>
      </c>
      <c r="D51" s="175" t="s">
        <v>240</v>
      </c>
      <c r="E51" s="175" t="s">
        <v>287</v>
      </c>
    </row>
    <row r="52" spans="1:5" x14ac:dyDescent="0.15">
      <c r="A52" s="174" t="s">
        <v>298</v>
      </c>
      <c r="B52" s="174" t="s">
        <v>243</v>
      </c>
      <c r="C52" s="174" t="s">
        <v>313</v>
      </c>
      <c r="D52" s="175" t="s">
        <v>240</v>
      </c>
      <c r="E52" s="175" t="s">
        <v>287</v>
      </c>
    </row>
    <row r="53" spans="1:5" x14ac:dyDescent="0.15">
      <c r="A53" s="174" t="s">
        <v>298</v>
      </c>
      <c r="B53" s="174" t="s">
        <v>243</v>
      </c>
      <c r="C53" s="174" t="s">
        <v>314</v>
      </c>
      <c r="D53" s="175" t="s">
        <v>240</v>
      </c>
      <c r="E53" s="175" t="s">
        <v>287</v>
      </c>
    </row>
    <row r="54" spans="1:5" x14ac:dyDescent="0.15">
      <c r="A54" s="174" t="s">
        <v>298</v>
      </c>
      <c r="B54" s="174" t="s">
        <v>243</v>
      </c>
      <c r="C54" s="174" t="s">
        <v>315</v>
      </c>
      <c r="D54" s="175" t="s">
        <v>240</v>
      </c>
      <c r="E54" s="175" t="s">
        <v>287</v>
      </c>
    </row>
    <row r="55" spans="1:5" x14ac:dyDescent="0.15">
      <c r="A55" s="174" t="s">
        <v>298</v>
      </c>
      <c r="B55" s="174" t="s">
        <v>243</v>
      </c>
      <c r="C55" s="174" t="s">
        <v>316</v>
      </c>
      <c r="D55" s="175" t="s">
        <v>240</v>
      </c>
      <c r="E55" s="175" t="s">
        <v>287</v>
      </c>
    </row>
    <row r="56" spans="1:5" x14ac:dyDescent="0.15">
      <c r="A56" s="174" t="s">
        <v>298</v>
      </c>
      <c r="B56" s="174" t="s">
        <v>243</v>
      </c>
      <c r="C56" s="174" t="s">
        <v>317</v>
      </c>
      <c r="D56" s="175" t="s">
        <v>240</v>
      </c>
      <c r="E56" s="175" t="s">
        <v>287</v>
      </c>
    </row>
    <row r="57" spans="1:5" x14ac:dyDescent="0.15">
      <c r="A57" s="174" t="s">
        <v>298</v>
      </c>
      <c r="B57" s="174" t="s">
        <v>243</v>
      </c>
      <c r="C57" s="174" t="s">
        <v>318</v>
      </c>
      <c r="D57" s="175" t="s">
        <v>240</v>
      </c>
      <c r="E57" s="175" t="s">
        <v>287</v>
      </c>
    </row>
    <row r="58" spans="1:5" x14ac:dyDescent="0.15">
      <c r="A58" s="174" t="s">
        <v>298</v>
      </c>
      <c r="B58" s="174" t="s">
        <v>243</v>
      </c>
      <c r="C58" s="174" t="s">
        <v>319</v>
      </c>
      <c r="D58" s="175" t="s">
        <v>240</v>
      </c>
      <c r="E58" s="175" t="s">
        <v>287</v>
      </c>
    </row>
    <row r="59" spans="1:5" x14ac:dyDescent="0.15">
      <c r="A59" s="174" t="s">
        <v>320</v>
      </c>
      <c r="B59" s="174" t="s">
        <v>244</v>
      </c>
      <c r="C59" s="174" t="s">
        <v>321</v>
      </c>
      <c r="D59" s="175" t="s">
        <v>240</v>
      </c>
      <c r="E59" s="175" t="s">
        <v>287</v>
      </c>
    </row>
    <row r="60" spans="1:5" x14ac:dyDescent="0.15">
      <c r="A60" s="174" t="s">
        <v>320</v>
      </c>
      <c r="B60" s="174" t="s">
        <v>244</v>
      </c>
      <c r="C60" s="174" t="s">
        <v>322</v>
      </c>
      <c r="D60" s="175" t="s">
        <v>240</v>
      </c>
      <c r="E60" s="175" t="s">
        <v>287</v>
      </c>
    </row>
    <row r="61" spans="1:5" x14ac:dyDescent="0.15">
      <c r="A61" s="174" t="s">
        <v>320</v>
      </c>
      <c r="B61" s="174" t="s">
        <v>244</v>
      </c>
      <c r="C61" s="174" t="s">
        <v>323</v>
      </c>
      <c r="D61" s="175" t="s">
        <v>240</v>
      </c>
      <c r="E61" s="175" t="s">
        <v>287</v>
      </c>
    </row>
    <row r="62" spans="1:5" x14ac:dyDescent="0.15">
      <c r="A62" s="174" t="s">
        <v>320</v>
      </c>
      <c r="B62" s="174" t="s">
        <v>244</v>
      </c>
      <c r="C62" s="174" t="s">
        <v>324</v>
      </c>
      <c r="D62" s="175" t="s">
        <v>240</v>
      </c>
      <c r="E62" s="175" t="s">
        <v>287</v>
      </c>
    </row>
    <row r="63" spans="1:5" x14ac:dyDescent="0.15">
      <c r="A63" s="174" t="s">
        <v>320</v>
      </c>
      <c r="B63" s="174" t="s">
        <v>244</v>
      </c>
      <c r="C63" s="174" t="s">
        <v>325</v>
      </c>
      <c r="D63" s="175" t="s">
        <v>240</v>
      </c>
      <c r="E63" s="175" t="s">
        <v>287</v>
      </c>
    </row>
    <row r="64" spans="1:5" x14ac:dyDescent="0.15">
      <c r="A64" s="174" t="s">
        <v>320</v>
      </c>
      <c r="B64" s="174" t="s">
        <v>244</v>
      </c>
      <c r="C64" s="174" t="s">
        <v>326</v>
      </c>
      <c r="D64" s="175" t="s">
        <v>240</v>
      </c>
      <c r="E64" s="175" t="s">
        <v>287</v>
      </c>
    </row>
    <row r="65" spans="1:5" x14ac:dyDescent="0.15">
      <c r="A65" s="174" t="s">
        <v>320</v>
      </c>
      <c r="B65" s="174" t="s">
        <v>244</v>
      </c>
      <c r="C65" s="174" t="s">
        <v>327</v>
      </c>
      <c r="D65" s="175" t="s">
        <v>240</v>
      </c>
      <c r="E65" s="175" t="s">
        <v>287</v>
      </c>
    </row>
    <row r="66" spans="1:5" x14ac:dyDescent="0.15">
      <c r="A66" s="174" t="s">
        <v>320</v>
      </c>
      <c r="B66" s="174" t="s">
        <v>244</v>
      </c>
      <c r="C66" s="174" t="s">
        <v>328</v>
      </c>
      <c r="D66" s="175" t="s">
        <v>240</v>
      </c>
      <c r="E66" s="175" t="s">
        <v>287</v>
      </c>
    </row>
    <row r="67" spans="1:5" x14ac:dyDescent="0.15">
      <c r="A67" s="174" t="s">
        <v>320</v>
      </c>
      <c r="B67" s="174" t="s">
        <v>244</v>
      </c>
      <c r="C67" s="174" t="s">
        <v>329</v>
      </c>
      <c r="D67" s="175" t="s">
        <v>240</v>
      </c>
      <c r="E67" s="175" t="s">
        <v>287</v>
      </c>
    </row>
    <row r="68" spans="1:5" x14ac:dyDescent="0.15">
      <c r="A68" s="174" t="s">
        <v>320</v>
      </c>
      <c r="B68" s="174" t="s">
        <v>244</v>
      </c>
      <c r="C68" s="174" t="s">
        <v>330</v>
      </c>
      <c r="D68" s="175" t="s">
        <v>240</v>
      </c>
      <c r="E68" s="175" t="s">
        <v>287</v>
      </c>
    </row>
    <row r="69" spans="1:5" x14ac:dyDescent="0.15">
      <c r="A69" s="174" t="s">
        <v>320</v>
      </c>
      <c r="B69" s="174" t="s">
        <v>244</v>
      </c>
      <c r="C69" s="174" t="s">
        <v>331</v>
      </c>
      <c r="D69" s="175" t="s">
        <v>240</v>
      </c>
      <c r="E69" s="175" t="s">
        <v>287</v>
      </c>
    </row>
    <row r="70" spans="1:5" x14ac:dyDescent="0.15">
      <c r="A70" s="174" t="s">
        <v>320</v>
      </c>
      <c r="B70" s="174" t="s">
        <v>244</v>
      </c>
      <c r="C70" s="174" t="s">
        <v>332</v>
      </c>
      <c r="D70" s="175" t="s">
        <v>240</v>
      </c>
      <c r="E70" s="175" t="s">
        <v>287</v>
      </c>
    </row>
    <row r="71" spans="1:5" x14ac:dyDescent="0.15">
      <c r="A71" s="174" t="s">
        <v>320</v>
      </c>
      <c r="B71" s="174" t="s">
        <v>244</v>
      </c>
      <c r="C71" s="174" t="s">
        <v>333</v>
      </c>
      <c r="D71" s="175" t="s">
        <v>240</v>
      </c>
      <c r="E71" s="175" t="s">
        <v>287</v>
      </c>
    </row>
    <row r="72" spans="1:5" x14ac:dyDescent="0.15">
      <c r="A72" s="174" t="s">
        <v>320</v>
      </c>
      <c r="B72" s="174" t="s">
        <v>244</v>
      </c>
      <c r="C72" s="174" t="s">
        <v>334</v>
      </c>
      <c r="D72" s="175" t="s">
        <v>240</v>
      </c>
      <c r="E72" s="175" t="s">
        <v>287</v>
      </c>
    </row>
    <row r="73" spans="1:5" x14ac:dyDescent="0.15">
      <c r="A73" s="174" t="s">
        <v>320</v>
      </c>
      <c r="B73" s="174" t="s">
        <v>244</v>
      </c>
      <c r="C73" s="174" t="s">
        <v>335</v>
      </c>
      <c r="D73" s="175" t="s">
        <v>240</v>
      </c>
      <c r="E73" s="175" t="s">
        <v>287</v>
      </c>
    </row>
    <row r="74" spans="1:5" x14ac:dyDescent="0.15">
      <c r="A74" s="174" t="s">
        <v>320</v>
      </c>
      <c r="B74" s="174" t="s">
        <v>244</v>
      </c>
      <c r="C74" s="174" t="s">
        <v>336</v>
      </c>
      <c r="D74" s="175" t="s">
        <v>240</v>
      </c>
      <c r="E74" s="175" t="s">
        <v>287</v>
      </c>
    </row>
    <row r="75" spans="1:5" x14ac:dyDescent="0.15">
      <c r="A75" s="174" t="s">
        <v>320</v>
      </c>
      <c r="B75" s="174" t="s">
        <v>244</v>
      </c>
      <c r="C75" s="174" t="s">
        <v>337</v>
      </c>
      <c r="D75" s="175" t="s">
        <v>240</v>
      </c>
      <c r="E75" s="175" t="s">
        <v>287</v>
      </c>
    </row>
    <row r="76" spans="1:5" x14ac:dyDescent="0.15">
      <c r="A76" s="174" t="s">
        <v>320</v>
      </c>
      <c r="B76" s="174" t="s">
        <v>244</v>
      </c>
      <c r="C76" s="174" t="s">
        <v>338</v>
      </c>
      <c r="D76" s="175" t="s">
        <v>240</v>
      </c>
      <c r="E76" s="175" t="s">
        <v>287</v>
      </c>
    </row>
    <row r="77" spans="1:5" x14ac:dyDescent="0.15">
      <c r="A77" s="174" t="s">
        <v>320</v>
      </c>
      <c r="B77" s="174" t="s">
        <v>244</v>
      </c>
      <c r="C77" s="174" t="s">
        <v>339</v>
      </c>
      <c r="D77" s="175" t="s">
        <v>240</v>
      </c>
      <c r="E77" s="175" t="s">
        <v>287</v>
      </c>
    </row>
    <row r="78" spans="1:5" x14ac:dyDescent="0.15">
      <c r="A78" s="174" t="s">
        <v>320</v>
      </c>
      <c r="B78" s="174" t="s">
        <v>244</v>
      </c>
      <c r="C78" s="174" t="s">
        <v>340</v>
      </c>
      <c r="D78" s="175" t="s">
        <v>240</v>
      </c>
      <c r="E78" s="175" t="s">
        <v>287</v>
      </c>
    </row>
    <row r="79" spans="1:5" x14ac:dyDescent="0.15">
      <c r="A79" s="174" t="s">
        <v>320</v>
      </c>
      <c r="B79" s="174" t="s">
        <v>244</v>
      </c>
      <c r="C79" s="174" t="s">
        <v>341</v>
      </c>
      <c r="D79" s="175" t="s">
        <v>240</v>
      </c>
      <c r="E79" s="175" t="s">
        <v>287</v>
      </c>
    </row>
    <row r="80" spans="1:5" x14ac:dyDescent="0.15">
      <c r="A80" s="174" t="s">
        <v>320</v>
      </c>
      <c r="B80" s="174" t="s">
        <v>244</v>
      </c>
      <c r="C80" s="174" t="s">
        <v>342</v>
      </c>
      <c r="D80" s="175" t="s">
        <v>240</v>
      </c>
      <c r="E80" s="175" t="s">
        <v>287</v>
      </c>
    </row>
    <row r="81" spans="1:5" x14ac:dyDescent="0.15">
      <c r="A81" s="174" t="s">
        <v>320</v>
      </c>
      <c r="B81" s="174" t="s">
        <v>244</v>
      </c>
      <c r="C81" s="174" t="s">
        <v>343</v>
      </c>
      <c r="D81" s="175" t="s">
        <v>240</v>
      </c>
      <c r="E81" s="175" t="s">
        <v>287</v>
      </c>
    </row>
    <row r="82" spans="1:5" x14ac:dyDescent="0.15">
      <c r="A82" s="174" t="s">
        <v>320</v>
      </c>
      <c r="B82" s="174" t="s">
        <v>244</v>
      </c>
      <c r="C82" s="174" t="s">
        <v>344</v>
      </c>
      <c r="D82" s="175" t="s">
        <v>240</v>
      </c>
      <c r="E82" s="175" t="s">
        <v>287</v>
      </c>
    </row>
    <row r="83" spans="1:5" x14ac:dyDescent="0.15">
      <c r="A83" s="174" t="s">
        <v>320</v>
      </c>
      <c r="B83" s="174" t="s">
        <v>244</v>
      </c>
      <c r="C83" s="174" t="s">
        <v>345</v>
      </c>
      <c r="D83" s="175" t="s">
        <v>240</v>
      </c>
      <c r="E83" s="175" t="s">
        <v>287</v>
      </c>
    </row>
    <row r="84" spans="1:5" x14ac:dyDescent="0.15">
      <c r="A84" s="174" t="s">
        <v>320</v>
      </c>
      <c r="B84" s="174" t="s">
        <v>244</v>
      </c>
      <c r="C84" s="174" t="s">
        <v>346</v>
      </c>
      <c r="D84" s="175" t="s">
        <v>240</v>
      </c>
      <c r="E84" s="175" t="s">
        <v>287</v>
      </c>
    </row>
    <row r="85" spans="1:5" x14ac:dyDescent="0.15">
      <c r="A85" s="174" t="s">
        <v>320</v>
      </c>
      <c r="B85" s="174" t="s">
        <v>244</v>
      </c>
      <c r="C85" s="174" t="s">
        <v>347</v>
      </c>
      <c r="D85" s="175" t="s">
        <v>240</v>
      </c>
      <c r="E85" s="175" t="s">
        <v>287</v>
      </c>
    </row>
    <row r="86" spans="1:5" x14ac:dyDescent="0.15">
      <c r="A86" s="174" t="s">
        <v>320</v>
      </c>
      <c r="B86" s="174" t="s">
        <v>244</v>
      </c>
      <c r="C86" s="174" t="s">
        <v>348</v>
      </c>
      <c r="D86" s="175" t="s">
        <v>240</v>
      </c>
      <c r="E86" s="175" t="s">
        <v>287</v>
      </c>
    </row>
    <row r="87" spans="1:5" x14ac:dyDescent="0.15">
      <c r="A87" s="174" t="s">
        <v>320</v>
      </c>
      <c r="B87" s="174" t="s">
        <v>244</v>
      </c>
      <c r="C87" s="174" t="s">
        <v>349</v>
      </c>
      <c r="D87" s="175" t="s">
        <v>240</v>
      </c>
      <c r="E87" s="175" t="s">
        <v>287</v>
      </c>
    </row>
    <row r="88" spans="1:5" x14ac:dyDescent="0.15">
      <c r="A88" s="174" t="s">
        <v>320</v>
      </c>
      <c r="B88" s="174" t="s">
        <v>244</v>
      </c>
      <c r="C88" s="174" t="s">
        <v>350</v>
      </c>
      <c r="D88" s="175" t="s">
        <v>240</v>
      </c>
      <c r="E88" s="175" t="s">
        <v>287</v>
      </c>
    </row>
    <row r="89" spans="1:5" x14ac:dyDescent="0.15">
      <c r="A89" s="174" t="s">
        <v>320</v>
      </c>
      <c r="B89" s="174" t="s">
        <v>244</v>
      </c>
      <c r="C89" s="174" t="s">
        <v>351</v>
      </c>
      <c r="D89" s="175" t="s">
        <v>240</v>
      </c>
      <c r="E89" s="175" t="s">
        <v>287</v>
      </c>
    </row>
    <row r="90" spans="1:5" x14ac:dyDescent="0.15">
      <c r="A90" s="174" t="s">
        <v>320</v>
      </c>
      <c r="B90" s="174" t="s">
        <v>244</v>
      </c>
      <c r="C90" s="174" t="s">
        <v>352</v>
      </c>
      <c r="D90" s="175" t="s">
        <v>240</v>
      </c>
      <c r="E90" s="175" t="s">
        <v>287</v>
      </c>
    </row>
    <row r="91" spans="1:5" x14ac:dyDescent="0.15">
      <c r="A91" s="174" t="s">
        <v>353</v>
      </c>
      <c r="B91" s="174" t="s">
        <v>354</v>
      </c>
      <c r="C91" s="174" t="s">
        <v>355</v>
      </c>
      <c r="D91" s="175" t="s">
        <v>356</v>
      </c>
      <c r="E91" s="175" t="s">
        <v>1908</v>
      </c>
    </row>
    <row r="92" spans="1:5" x14ac:dyDescent="0.15">
      <c r="A92" s="174" t="s">
        <v>353</v>
      </c>
      <c r="B92" s="174" t="s">
        <v>354</v>
      </c>
      <c r="C92" s="174" t="s">
        <v>358</v>
      </c>
      <c r="D92" s="175" t="s">
        <v>356</v>
      </c>
      <c r="E92" s="175" t="s">
        <v>357</v>
      </c>
    </row>
    <row r="93" spans="1:5" x14ac:dyDescent="0.15">
      <c r="A93" s="174" t="s">
        <v>353</v>
      </c>
      <c r="B93" s="174" t="s">
        <v>354</v>
      </c>
      <c r="C93" s="174" t="s">
        <v>359</v>
      </c>
      <c r="D93" s="175" t="s">
        <v>356</v>
      </c>
      <c r="E93" s="175" t="s">
        <v>357</v>
      </c>
    </row>
    <row r="94" spans="1:5" x14ac:dyDescent="0.15">
      <c r="A94" s="174" t="s">
        <v>353</v>
      </c>
      <c r="B94" s="174" t="s">
        <v>354</v>
      </c>
      <c r="C94" s="174" t="s">
        <v>360</v>
      </c>
      <c r="D94" s="175" t="s">
        <v>356</v>
      </c>
      <c r="E94" s="175" t="s">
        <v>357</v>
      </c>
    </row>
    <row r="95" spans="1:5" x14ac:dyDescent="0.15">
      <c r="A95" s="174" t="s">
        <v>353</v>
      </c>
      <c r="B95" s="174" t="s">
        <v>354</v>
      </c>
      <c r="C95" s="174" t="s">
        <v>361</v>
      </c>
      <c r="D95" s="175" t="s">
        <v>356</v>
      </c>
      <c r="E95" s="175" t="s">
        <v>357</v>
      </c>
    </row>
    <row r="96" spans="1:5" x14ac:dyDescent="0.15">
      <c r="A96" s="174" t="s">
        <v>353</v>
      </c>
      <c r="B96" s="174" t="s">
        <v>354</v>
      </c>
      <c r="C96" s="174" t="s">
        <v>362</v>
      </c>
      <c r="D96" s="175" t="s">
        <v>356</v>
      </c>
      <c r="E96" s="175" t="s">
        <v>357</v>
      </c>
    </row>
    <row r="97" spans="1:5" x14ac:dyDescent="0.15">
      <c r="A97" s="174" t="s">
        <v>353</v>
      </c>
      <c r="B97" s="174" t="s">
        <v>354</v>
      </c>
      <c r="C97" s="174" t="s">
        <v>363</v>
      </c>
      <c r="D97" s="175" t="s">
        <v>356</v>
      </c>
      <c r="E97" s="175" t="s">
        <v>357</v>
      </c>
    </row>
    <row r="98" spans="1:5" x14ac:dyDescent="0.15">
      <c r="A98" s="174" t="s">
        <v>353</v>
      </c>
      <c r="B98" s="174" t="s">
        <v>354</v>
      </c>
      <c r="C98" s="174" t="s">
        <v>364</v>
      </c>
      <c r="D98" s="175" t="s">
        <v>356</v>
      </c>
      <c r="E98" s="175" t="s">
        <v>357</v>
      </c>
    </row>
    <row r="99" spans="1:5" x14ac:dyDescent="0.15">
      <c r="A99" s="174" t="s">
        <v>353</v>
      </c>
      <c r="B99" s="174" t="s">
        <v>354</v>
      </c>
      <c r="C99" s="174" t="s">
        <v>365</v>
      </c>
      <c r="D99" s="175" t="s">
        <v>356</v>
      </c>
      <c r="E99" s="175" t="s">
        <v>357</v>
      </c>
    </row>
    <row r="100" spans="1:5" x14ac:dyDescent="0.15">
      <c r="A100" s="174" t="s">
        <v>353</v>
      </c>
      <c r="B100" s="174" t="s">
        <v>354</v>
      </c>
      <c r="C100" s="174" t="s">
        <v>366</v>
      </c>
      <c r="D100" s="175" t="s">
        <v>356</v>
      </c>
      <c r="E100" s="175" t="s">
        <v>357</v>
      </c>
    </row>
    <row r="101" spans="1:5" x14ac:dyDescent="0.15">
      <c r="A101" s="174" t="s">
        <v>353</v>
      </c>
      <c r="B101" s="174" t="s">
        <v>367</v>
      </c>
      <c r="C101" s="174" t="s">
        <v>1830</v>
      </c>
      <c r="D101" s="175" t="s">
        <v>356</v>
      </c>
      <c r="E101" s="175" t="s">
        <v>357</v>
      </c>
    </row>
    <row r="102" spans="1:5" x14ac:dyDescent="0.15">
      <c r="A102" s="174" t="s">
        <v>353</v>
      </c>
      <c r="B102" s="174" t="s">
        <v>367</v>
      </c>
      <c r="C102" s="174" t="s">
        <v>368</v>
      </c>
      <c r="D102" s="175" t="s">
        <v>356</v>
      </c>
      <c r="E102" s="175" t="s">
        <v>357</v>
      </c>
    </row>
    <row r="103" spans="1:5" x14ac:dyDescent="0.15">
      <c r="A103" s="174" t="s">
        <v>353</v>
      </c>
      <c r="B103" s="174" t="s">
        <v>367</v>
      </c>
      <c r="C103" s="174" t="s">
        <v>369</v>
      </c>
      <c r="D103" s="175" t="s">
        <v>356</v>
      </c>
      <c r="E103" s="175" t="s">
        <v>357</v>
      </c>
    </row>
    <row r="104" spans="1:5" x14ac:dyDescent="0.15">
      <c r="A104" s="174" t="s">
        <v>353</v>
      </c>
      <c r="B104" s="174" t="s">
        <v>367</v>
      </c>
      <c r="C104" s="174" t="s">
        <v>370</v>
      </c>
      <c r="D104" s="175" t="s">
        <v>356</v>
      </c>
      <c r="E104" s="175" t="s">
        <v>357</v>
      </c>
    </row>
    <row r="105" spans="1:5" x14ac:dyDescent="0.15">
      <c r="A105" s="174" t="s">
        <v>353</v>
      </c>
      <c r="B105" s="174" t="s">
        <v>367</v>
      </c>
      <c r="C105" s="174" t="s">
        <v>371</v>
      </c>
      <c r="D105" s="175" t="s">
        <v>356</v>
      </c>
      <c r="E105" s="175" t="s">
        <v>357</v>
      </c>
    </row>
    <row r="106" spans="1:5" x14ac:dyDescent="0.15">
      <c r="A106" s="174" t="s">
        <v>353</v>
      </c>
      <c r="B106" s="174" t="s">
        <v>367</v>
      </c>
      <c r="C106" s="174" t="s">
        <v>372</v>
      </c>
      <c r="D106" s="175" t="s">
        <v>356</v>
      </c>
      <c r="E106" s="175" t="s">
        <v>357</v>
      </c>
    </row>
    <row r="107" spans="1:5" x14ac:dyDescent="0.15">
      <c r="A107" s="174" t="s">
        <v>353</v>
      </c>
      <c r="B107" s="174" t="s">
        <v>367</v>
      </c>
      <c r="C107" s="174" t="s">
        <v>373</v>
      </c>
      <c r="D107" s="175" t="s">
        <v>356</v>
      </c>
      <c r="E107" s="175" t="s">
        <v>357</v>
      </c>
    </row>
    <row r="108" spans="1:5" x14ac:dyDescent="0.15">
      <c r="A108" s="174" t="s">
        <v>353</v>
      </c>
      <c r="B108" s="174" t="s">
        <v>367</v>
      </c>
      <c r="C108" s="174" t="s">
        <v>374</v>
      </c>
      <c r="D108" s="175" t="s">
        <v>356</v>
      </c>
      <c r="E108" s="175" t="s">
        <v>357</v>
      </c>
    </row>
    <row r="109" spans="1:5" x14ac:dyDescent="0.15">
      <c r="A109" s="174" t="s">
        <v>353</v>
      </c>
      <c r="B109" s="174" t="s">
        <v>367</v>
      </c>
      <c r="C109" s="174" t="s">
        <v>375</v>
      </c>
      <c r="D109" s="175" t="s">
        <v>356</v>
      </c>
      <c r="E109" s="175" t="s">
        <v>357</v>
      </c>
    </row>
    <row r="110" spans="1:5" x14ac:dyDescent="0.15">
      <c r="A110" s="174" t="s">
        <v>353</v>
      </c>
      <c r="B110" s="174" t="s">
        <v>367</v>
      </c>
      <c r="C110" s="174" t="s">
        <v>376</v>
      </c>
      <c r="D110" s="175" t="s">
        <v>356</v>
      </c>
      <c r="E110" s="175" t="s">
        <v>357</v>
      </c>
    </row>
    <row r="111" spans="1:5" x14ac:dyDescent="0.15">
      <c r="A111" s="174" t="s">
        <v>353</v>
      </c>
      <c r="B111" s="174" t="s">
        <v>367</v>
      </c>
      <c r="C111" s="174" t="s">
        <v>377</v>
      </c>
      <c r="D111" s="175" t="s">
        <v>356</v>
      </c>
      <c r="E111" s="175" t="s">
        <v>357</v>
      </c>
    </row>
    <row r="112" spans="1:5" x14ac:dyDescent="0.15">
      <c r="A112" s="174" t="s">
        <v>353</v>
      </c>
      <c r="B112" s="174" t="s">
        <v>367</v>
      </c>
      <c r="C112" s="174" t="s">
        <v>378</v>
      </c>
      <c r="D112" s="175" t="s">
        <v>356</v>
      </c>
      <c r="E112" s="175" t="s">
        <v>357</v>
      </c>
    </row>
    <row r="113" spans="1:5" x14ac:dyDescent="0.15">
      <c r="A113" s="174" t="s">
        <v>353</v>
      </c>
      <c r="B113" s="174" t="s">
        <v>367</v>
      </c>
      <c r="C113" s="174" t="s">
        <v>379</v>
      </c>
      <c r="D113" s="175" t="s">
        <v>356</v>
      </c>
      <c r="E113" s="175" t="s">
        <v>357</v>
      </c>
    </row>
    <row r="114" spans="1:5" x14ac:dyDescent="0.15">
      <c r="A114" s="174" t="s">
        <v>353</v>
      </c>
      <c r="B114" s="174" t="s">
        <v>367</v>
      </c>
      <c r="C114" s="174" t="s">
        <v>380</v>
      </c>
      <c r="D114" s="175" t="s">
        <v>356</v>
      </c>
      <c r="E114" s="175" t="s">
        <v>357</v>
      </c>
    </row>
    <row r="115" spans="1:5" x14ac:dyDescent="0.15">
      <c r="A115" s="174" t="s">
        <v>353</v>
      </c>
      <c r="B115" s="174" t="s">
        <v>367</v>
      </c>
      <c r="C115" s="174" t="s">
        <v>381</v>
      </c>
      <c r="D115" s="175" t="s">
        <v>356</v>
      </c>
      <c r="E115" s="175" t="s">
        <v>357</v>
      </c>
    </row>
    <row r="116" spans="1:5" x14ac:dyDescent="0.15">
      <c r="A116" s="174" t="s">
        <v>353</v>
      </c>
      <c r="B116" s="174" t="s">
        <v>367</v>
      </c>
      <c r="C116" s="174" t="s">
        <v>382</v>
      </c>
      <c r="D116" s="175" t="s">
        <v>356</v>
      </c>
      <c r="E116" s="175" t="s">
        <v>357</v>
      </c>
    </row>
    <row r="117" spans="1:5" x14ac:dyDescent="0.15">
      <c r="A117" s="174" t="s">
        <v>353</v>
      </c>
      <c r="B117" s="174" t="s">
        <v>367</v>
      </c>
      <c r="C117" s="174" t="s">
        <v>383</v>
      </c>
      <c r="D117" s="175" t="s">
        <v>356</v>
      </c>
      <c r="E117" s="175" t="s">
        <v>357</v>
      </c>
    </row>
    <row r="118" spans="1:5" x14ac:dyDescent="0.15">
      <c r="A118" s="174" t="s">
        <v>353</v>
      </c>
      <c r="B118" s="174" t="s">
        <v>367</v>
      </c>
      <c r="C118" s="174" t="s">
        <v>384</v>
      </c>
      <c r="D118" s="175" t="s">
        <v>356</v>
      </c>
      <c r="E118" s="175" t="s">
        <v>357</v>
      </c>
    </row>
    <row r="119" spans="1:5" x14ac:dyDescent="0.15">
      <c r="A119" s="174" t="s">
        <v>353</v>
      </c>
      <c r="B119" s="174" t="s">
        <v>367</v>
      </c>
      <c r="C119" s="174" t="s">
        <v>385</v>
      </c>
      <c r="D119" s="175" t="s">
        <v>356</v>
      </c>
      <c r="E119" s="175" t="s">
        <v>357</v>
      </c>
    </row>
    <row r="120" spans="1:5" x14ac:dyDescent="0.15">
      <c r="A120" s="174" t="s">
        <v>353</v>
      </c>
      <c r="B120" s="174" t="s">
        <v>367</v>
      </c>
      <c r="C120" s="174" t="s">
        <v>386</v>
      </c>
      <c r="D120" s="175" t="s">
        <v>356</v>
      </c>
      <c r="E120" s="175" t="s">
        <v>357</v>
      </c>
    </row>
    <row r="121" spans="1:5" x14ac:dyDescent="0.15">
      <c r="A121" s="174" t="s">
        <v>353</v>
      </c>
      <c r="B121" s="174" t="s">
        <v>367</v>
      </c>
      <c r="C121" s="174" t="s">
        <v>387</v>
      </c>
      <c r="D121" s="175" t="s">
        <v>356</v>
      </c>
      <c r="E121" s="175" t="s">
        <v>357</v>
      </c>
    </row>
    <row r="122" spans="1:5" x14ac:dyDescent="0.15">
      <c r="A122" s="174" t="s">
        <v>353</v>
      </c>
      <c r="B122" s="174" t="s">
        <v>367</v>
      </c>
      <c r="C122" s="174" t="s">
        <v>388</v>
      </c>
      <c r="D122" s="175" t="s">
        <v>356</v>
      </c>
      <c r="E122" s="175" t="s">
        <v>357</v>
      </c>
    </row>
    <row r="123" spans="1:5" x14ac:dyDescent="0.15">
      <c r="A123" s="174" t="s">
        <v>353</v>
      </c>
      <c r="B123" s="174" t="s">
        <v>367</v>
      </c>
      <c r="C123" s="174" t="s">
        <v>389</v>
      </c>
      <c r="D123" s="175" t="s">
        <v>356</v>
      </c>
      <c r="E123" s="175" t="s">
        <v>357</v>
      </c>
    </row>
    <row r="124" spans="1:5" x14ac:dyDescent="0.15">
      <c r="A124" s="174" t="s">
        <v>353</v>
      </c>
      <c r="B124" s="174" t="s">
        <v>367</v>
      </c>
      <c r="C124" s="174" t="s">
        <v>390</v>
      </c>
      <c r="D124" s="175" t="s">
        <v>356</v>
      </c>
      <c r="E124" s="175" t="s">
        <v>357</v>
      </c>
    </row>
    <row r="125" spans="1:5" x14ac:dyDescent="0.15">
      <c r="A125" s="174" t="s">
        <v>353</v>
      </c>
      <c r="B125" s="174" t="s">
        <v>367</v>
      </c>
      <c r="C125" s="174" t="s">
        <v>391</v>
      </c>
      <c r="D125" s="175" t="s">
        <v>356</v>
      </c>
      <c r="E125" s="175" t="s">
        <v>357</v>
      </c>
    </row>
    <row r="126" spans="1:5" x14ac:dyDescent="0.15">
      <c r="A126" s="174" t="s">
        <v>353</v>
      </c>
      <c r="B126" s="174" t="s">
        <v>367</v>
      </c>
      <c r="C126" s="174" t="s">
        <v>392</v>
      </c>
      <c r="D126" s="175" t="s">
        <v>356</v>
      </c>
      <c r="E126" s="175" t="s">
        <v>357</v>
      </c>
    </row>
    <row r="127" spans="1:5" x14ac:dyDescent="0.15">
      <c r="A127" s="174" t="s">
        <v>353</v>
      </c>
      <c r="B127" s="174" t="s">
        <v>1906</v>
      </c>
      <c r="C127" s="174" t="s">
        <v>1834</v>
      </c>
      <c r="D127" s="175" t="s">
        <v>1907</v>
      </c>
      <c r="E127" s="175" t="s">
        <v>1908</v>
      </c>
    </row>
    <row r="128" spans="1:5" x14ac:dyDescent="0.15">
      <c r="A128" s="174" t="s">
        <v>353</v>
      </c>
      <c r="B128" s="174" t="s">
        <v>367</v>
      </c>
      <c r="C128" s="174" t="s">
        <v>393</v>
      </c>
      <c r="D128" s="175" t="s">
        <v>356</v>
      </c>
      <c r="E128" s="175" t="s">
        <v>357</v>
      </c>
    </row>
    <row r="129" spans="1:5" x14ac:dyDescent="0.15">
      <c r="A129" s="174" t="s">
        <v>353</v>
      </c>
      <c r="B129" s="174" t="s">
        <v>394</v>
      </c>
      <c r="C129" s="174" t="s">
        <v>395</v>
      </c>
      <c r="D129" s="175" t="s">
        <v>356</v>
      </c>
      <c r="E129" s="175" t="s">
        <v>357</v>
      </c>
    </row>
    <row r="130" spans="1:5" x14ac:dyDescent="0.15">
      <c r="A130" s="174" t="s">
        <v>353</v>
      </c>
      <c r="B130" s="174" t="s">
        <v>394</v>
      </c>
      <c r="C130" s="174" t="s">
        <v>396</v>
      </c>
      <c r="D130" s="175" t="s">
        <v>356</v>
      </c>
      <c r="E130" s="175" t="s">
        <v>357</v>
      </c>
    </row>
    <row r="131" spans="1:5" x14ac:dyDescent="0.15">
      <c r="A131" s="174" t="s">
        <v>353</v>
      </c>
      <c r="B131" s="174" t="s">
        <v>394</v>
      </c>
      <c r="C131" s="174" t="s">
        <v>397</v>
      </c>
      <c r="D131" s="175" t="s">
        <v>356</v>
      </c>
      <c r="E131" s="175" t="s">
        <v>357</v>
      </c>
    </row>
    <row r="132" spans="1:5" x14ac:dyDescent="0.15">
      <c r="A132" s="174" t="s">
        <v>353</v>
      </c>
      <c r="B132" s="174" t="s">
        <v>394</v>
      </c>
      <c r="C132" s="174" t="s">
        <v>398</v>
      </c>
      <c r="D132" s="175" t="s">
        <v>356</v>
      </c>
      <c r="E132" s="175" t="s">
        <v>357</v>
      </c>
    </row>
    <row r="133" spans="1:5" x14ac:dyDescent="0.15">
      <c r="A133" s="174" t="s">
        <v>353</v>
      </c>
      <c r="B133" s="174" t="s">
        <v>394</v>
      </c>
      <c r="C133" s="174" t="s">
        <v>399</v>
      </c>
      <c r="D133" s="175" t="s">
        <v>356</v>
      </c>
      <c r="E133" s="175" t="s">
        <v>357</v>
      </c>
    </row>
    <row r="134" spans="1:5" x14ac:dyDescent="0.15">
      <c r="A134" s="174" t="s">
        <v>353</v>
      </c>
      <c r="B134" s="174" t="s">
        <v>394</v>
      </c>
      <c r="C134" s="174" t="s">
        <v>400</v>
      </c>
      <c r="D134" s="175" t="s">
        <v>356</v>
      </c>
      <c r="E134" s="175" t="s">
        <v>357</v>
      </c>
    </row>
    <row r="135" spans="1:5" x14ac:dyDescent="0.15">
      <c r="A135" s="174" t="s">
        <v>353</v>
      </c>
      <c r="B135" s="174" t="s">
        <v>394</v>
      </c>
      <c r="C135" s="174" t="s">
        <v>401</v>
      </c>
      <c r="D135" s="175" t="s">
        <v>356</v>
      </c>
      <c r="E135" s="175" t="s">
        <v>357</v>
      </c>
    </row>
    <row r="136" spans="1:5" x14ac:dyDescent="0.15">
      <c r="A136" s="174" t="s">
        <v>353</v>
      </c>
      <c r="B136" s="174" t="s">
        <v>394</v>
      </c>
      <c r="C136" s="174" t="s">
        <v>402</v>
      </c>
      <c r="D136" s="175" t="s">
        <v>356</v>
      </c>
      <c r="E136" s="175" t="s">
        <v>357</v>
      </c>
    </row>
    <row r="137" spans="1:5" x14ac:dyDescent="0.15">
      <c r="A137" s="174" t="s">
        <v>353</v>
      </c>
      <c r="B137" s="174" t="s">
        <v>394</v>
      </c>
      <c r="C137" s="174" t="s">
        <v>403</v>
      </c>
      <c r="D137" s="175" t="s">
        <v>356</v>
      </c>
      <c r="E137" s="175" t="s">
        <v>357</v>
      </c>
    </row>
    <row r="138" spans="1:5" x14ac:dyDescent="0.15">
      <c r="A138" s="174" t="s">
        <v>353</v>
      </c>
      <c r="B138" s="174" t="s">
        <v>394</v>
      </c>
      <c r="C138" s="174" t="s">
        <v>404</v>
      </c>
      <c r="D138" s="175" t="s">
        <v>356</v>
      </c>
      <c r="E138" s="175" t="s">
        <v>357</v>
      </c>
    </row>
    <row r="139" spans="1:5" x14ac:dyDescent="0.15">
      <c r="A139" s="174" t="s">
        <v>353</v>
      </c>
      <c r="B139" s="174" t="s">
        <v>394</v>
      </c>
      <c r="C139" s="174" t="s">
        <v>405</v>
      </c>
      <c r="D139" s="175" t="s">
        <v>356</v>
      </c>
      <c r="E139" s="175" t="s">
        <v>357</v>
      </c>
    </row>
    <row r="140" spans="1:5" x14ac:dyDescent="0.15">
      <c r="A140" s="174" t="s">
        <v>353</v>
      </c>
      <c r="B140" s="174" t="s">
        <v>394</v>
      </c>
      <c r="C140" s="174" t="s">
        <v>406</v>
      </c>
      <c r="D140" s="175" t="s">
        <v>356</v>
      </c>
      <c r="E140" s="175" t="s">
        <v>357</v>
      </c>
    </row>
    <row r="141" spans="1:5" x14ac:dyDescent="0.15">
      <c r="A141" s="174" t="s">
        <v>353</v>
      </c>
      <c r="B141" s="174" t="s">
        <v>394</v>
      </c>
      <c r="C141" s="174" t="s">
        <v>407</v>
      </c>
      <c r="D141" s="175" t="s">
        <v>356</v>
      </c>
      <c r="E141" s="175" t="s">
        <v>357</v>
      </c>
    </row>
    <row r="142" spans="1:5" x14ac:dyDescent="0.15">
      <c r="A142" s="174" t="s">
        <v>353</v>
      </c>
      <c r="B142" s="174" t="s">
        <v>394</v>
      </c>
      <c r="C142" s="174" t="s">
        <v>408</v>
      </c>
      <c r="D142" s="175" t="s">
        <v>356</v>
      </c>
      <c r="E142" s="175" t="s">
        <v>357</v>
      </c>
    </row>
    <row r="143" spans="1:5" x14ac:dyDescent="0.15">
      <c r="A143" s="174" t="s">
        <v>353</v>
      </c>
      <c r="B143" s="174" t="s">
        <v>394</v>
      </c>
      <c r="C143" s="174" t="s">
        <v>409</v>
      </c>
      <c r="D143" s="175" t="s">
        <v>356</v>
      </c>
      <c r="E143" s="175" t="s">
        <v>357</v>
      </c>
    </row>
    <row r="144" spans="1:5" x14ac:dyDescent="0.15">
      <c r="A144" s="174" t="s">
        <v>353</v>
      </c>
      <c r="B144" s="174" t="s">
        <v>394</v>
      </c>
      <c r="C144" s="174" t="s">
        <v>410</v>
      </c>
      <c r="D144" s="175" t="s">
        <v>356</v>
      </c>
      <c r="E144" s="175" t="s">
        <v>357</v>
      </c>
    </row>
    <row r="145" spans="1:5" x14ac:dyDescent="0.15">
      <c r="A145" s="174" t="s">
        <v>353</v>
      </c>
      <c r="B145" s="174" t="s">
        <v>394</v>
      </c>
      <c r="C145" s="174" t="s">
        <v>411</v>
      </c>
      <c r="D145" s="175" t="s">
        <v>356</v>
      </c>
      <c r="E145" s="175" t="s">
        <v>357</v>
      </c>
    </row>
    <row r="146" spans="1:5" x14ac:dyDescent="0.15">
      <c r="A146" s="174" t="s">
        <v>412</v>
      </c>
      <c r="B146" s="174" t="s">
        <v>413</v>
      </c>
      <c r="C146" s="174" t="s">
        <v>414</v>
      </c>
      <c r="D146" s="175" t="s">
        <v>415</v>
      </c>
      <c r="E146" s="175" t="s">
        <v>161</v>
      </c>
    </row>
    <row r="147" spans="1:5" x14ac:dyDescent="0.15">
      <c r="A147" s="174" t="s">
        <v>412</v>
      </c>
      <c r="B147" s="174" t="s">
        <v>413</v>
      </c>
      <c r="C147" s="174" t="s">
        <v>416</v>
      </c>
      <c r="D147" s="175" t="s">
        <v>415</v>
      </c>
      <c r="E147" s="175" t="s">
        <v>161</v>
      </c>
    </row>
    <row r="148" spans="1:5" x14ac:dyDescent="0.15">
      <c r="A148" s="174" t="s">
        <v>412</v>
      </c>
      <c r="B148" s="174" t="s">
        <v>413</v>
      </c>
      <c r="C148" s="174" t="s">
        <v>417</v>
      </c>
      <c r="D148" s="175" t="s">
        <v>415</v>
      </c>
      <c r="E148" s="175" t="s">
        <v>161</v>
      </c>
    </row>
    <row r="149" spans="1:5" x14ac:dyDescent="0.15">
      <c r="A149" s="174" t="s">
        <v>412</v>
      </c>
      <c r="B149" s="174" t="s">
        <v>413</v>
      </c>
      <c r="C149" s="174" t="s">
        <v>418</v>
      </c>
      <c r="D149" s="175" t="s">
        <v>415</v>
      </c>
      <c r="E149" s="175" t="s">
        <v>161</v>
      </c>
    </row>
    <row r="150" spans="1:5" x14ac:dyDescent="0.15">
      <c r="A150" s="174" t="s">
        <v>412</v>
      </c>
      <c r="B150" s="174" t="s">
        <v>413</v>
      </c>
      <c r="C150" s="174" t="s">
        <v>419</v>
      </c>
      <c r="D150" s="175" t="s">
        <v>415</v>
      </c>
      <c r="E150" s="175" t="s">
        <v>161</v>
      </c>
    </row>
    <row r="151" spans="1:5" x14ac:dyDescent="0.15">
      <c r="A151" s="174" t="s">
        <v>412</v>
      </c>
      <c r="B151" s="174" t="s">
        <v>413</v>
      </c>
      <c r="C151" s="174" t="s">
        <v>420</v>
      </c>
      <c r="D151" s="175" t="s">
        <v>415</v>
      </c>
      <c r="E151" s="175" t="s">
        <v>161</v>
      </c>
    </row>
    <row r="152" spans="1:5" x14ac:dyDescent="0.15">
      <c r="A152" s="174" t="s">
        <v>412</v>
      </c>
      <c r="B152" s="174" t="s">
        <v>413</v>
      </c>
      <c r="C152" s="174" t="s">
        <v>421</v>
      </c>
      <c r="D152" s="175" t="s">
        <v>415</v>
      </c>
      <c r="E152" s="175" t="s">
        <v>161</v>
      </c>
    </row>
    <row r="153" spans="1:5" x14ac:dyDescent="0.15">
      <c r="A153" s="174" t="s">
        <v>412</v>
      </c>
      <c r="B153" s="174" t="s">
        <v>413</v>
      </c>
      <c r="C153" s="174" t="s">
        <v>422</v>
      </c>
      <c r="D153" s="175" t="s">
        <v>415</v>
      </c>
      <c r="E153" s="175" t="s">
        <v>161</v>
      </c>
    </row>
    <row r="154" spans="1:5" x14ac:dyDescent="0.15">
      <c r="A154" s="174" t="s">
        <v>412</v>
      </c>
      <c r="B154" s="174" t="s">
        <v>413</v>
      </c>
      <c r="C154" s="174" t="s">
        <v>423</v>
      </c>
      <c r="D154" s="175" t="s">
        <v>415</v>
      </c>
      <c r="E154" s="175" t="s">
        <v>161</v>
      </c>
    </row>
    <row r="155" spans="1:5" x14ac:dyDescent="0.15">
      <c r="A155" s="174" t="s">
        <v>412</v>
      </c>
      <c r="B155" s="174" t="s">
        <v>413</v>
      </c>
      <c r="C155" s="174" t="s">
        <v>424</v>
      </c>
      <c r="D155" s="175" t="s">
        <v>415</v>
      </c>
      <c r="E155" s="175" t="s">
        <v>161</v>
      </c>
    </row>
    <row r="156" spans="1:5" x14ac:dyDescent="0.15">
      <c r="A156" s="174" t="s">
        <v>412</v>
      </c>
      <c r="B156" s="174" t="s">
        <v>413</v>
      </c>
      <c r="C156" s="174" t="s">
        <v>425</v>
      </c>
      <c r="D156" s="175" t="s">
        <v>415</v>
      </c>
      <c r="E156" s="175" t="s">
        <v>161</v>
      </c>
    </row>
    <row r="157" spans="1:5" x14ac:dyDescent="0.15">
      <c r="A157" s="174" t="s">
        <v>412</v>
      </c>
      <c r="B157" s="174" t="s">
        <v>413</v>
      </c>
      <c r="C157" s="174" t="s">
        <v>426</v>
      </c>
      <c r="D157" s="175" t="s">
        <v>415</v>
      </c>
      <c r="E157" s="175" t="s">
        <v>161</v>
      </c>
    </row>
    <row r="158" spans="1:5" x14ac:dyDescent="0.15">
      <c r="A158" s="174" t="s">
        <v>412</v>
      </c>
      <c r="B158" s="174" t="s">
        <v>413</v>
      </c>
      <c r="C158" s="174" t="s">
        <v>427</v>
      </c>
      <c r="D158" s="175" t="s">
        <v>415</v>
      </c>
      <c r="E158" s="175" t="s">
        <v>161</v>
      </c>
    </row>
    <row r="159" spans="1:5" x14ac:dyDescent="0.15">
      <c r="A159" s="174" t="s">
        <v>412</v>
      </c>
      <c r="B159" s="174" t="s">
        <v>413</v>
      </c>
      <c r="C159" s="174" t="s">
        <v>428</v>
      </c>
      <c r="D159" s="175" t="s">
        <v>415</v>
      </c>
      <c r="E159" s="175" t="s">
        <v>161</v>
      </c>
    </row>
    <row r="160" spans="1:5" x14ac:dyDescent="0.15">
      <c r="A160" s="174" t="s">
        <v>412</v>
      </c>
      <c r="B160" s="174" t="s">
        <v>413</v>
      </c>
      <c r="C160" s="174" t="s">
        <v>429</v>
      </c>
      <c r="D160" s="175" t="s">
        <v>415</v>
      </c>
      <c r="E160" s="175" t="s">
        <v>161</v>
      </c>
    </row>
    <row r="161" spans="1:5" x14ac:dyDescent="0.15">
      <c r="A161" s="174" t="s">
        <v>412</v>
      </c>
      <c r="B161" s="174" t="s">
        <v>413</v>
      </c>
      <c r="C161" s="174" t="s">
        <v>430</v>
      </c>
      <c r="D161" s="175" t="s">
        <v>415</v>
      </c>
      <c r="E161" s="175" t="s">
        <v>161</v>
      </c>
    </row>
    <row r="162" spans="1:5" x14ac:dyDescent="0.15">
      <c r="A162" s="174" t="s">
        <v>412</v>
      </c>
      <c r="B162" s="174" t="s">
        <v>413</v>
      </c>
      <c r="C162" s="174" t="s">
        <v>431</v>
      </c>
      <c r="D162" s="175" t="s">
        <v>415</v>
      </c>
      <c r="E162" s="175" t="s">
        <v>161</v>
      </c>
    </row>
    <row r="163" spans="1:5" x14ac:dyDescent="0.15">
      <c r="A163" s="174" t="s">
        <v>412</v>
      </c>
      <c r="B163" s="174" t="s">
        <v>413</v>
      </c>
      <c r="C163" s="174" t="s">
        <v>432</v>
      </c>
      <c r="D163" s="175" t="s">
        <v>415</v>
      </c>
      <c r="E163" s="175" t="s">
        <v>161</v>
      </c>
    </row>
    <row r="164" spans="1:5" x14ac:dyDescent="0.15">
      <c r="A164" s="174" t="s">
        <v>412</v>
      </c>
      <c r="B164" s="174" t="s">
        <v>413</v>
      </c>
      <c r="C164" s="174" t="s">
        <v>433</v>
      </c>
      <c r="D164" s="175" t="s">
        <v>415</v>
      </c>
      <c r="E164" s="175" t="s">
        <v>161</v>
      </c>
    </row>
    <row r="165" spans="1:5" x14ac:dyDescent="0.15">
      <c r="A165" s="174" t="s">
        <v>412</v>
      </c>
      <c r="B165" s="174" t="s">
        <v>413</v>
      </c>
      <c r="C165" s="174" t="s">
        <v>434</v>
      </c>
      <c r="D165" s="175" t="s">
        <v>415</v>
      </c>
      <c r="E165" s="175" t="s">
        <v>161</v>
      </c>
    </row>
    <row r="166" spans="1:5" x14ac:dyDescent="0.15">
      <c r="A166" s="174" t="s">
        <v>412</v>
      </c>
      <c r="B166" s="174" t="s">
        <v>413</v>
      </c>
      <c r="C166" s="174" t="s">
        <v>435</v>
      </c>
      <c r="D166" s="175" t="s">
        <v>415</v>
      </c>
      <c r="E166" s="175" t="s">
        <v>161</v>
      </c>
    </row>
    <row r="167" spans="1:5" x14ac:dyDescent="0.15">
      <c r="A167" s="174" t="s">
        <v>412</v>
      </c>
      <c r="B167" s="174" t="s">
        <v>413</v>
      </c>
      <c r="C167" s="174" t="s">
        <v>436</v>
      </c>
      <c r="D167" s="175" t="s">
        <v>415</v>
      </c>
      <c r="E167" s="175" t="s">
        <v>161</v>
      </c>
    </row>
    <row r="168" spans="1:5" x14ac:dyDescent="0.15">
      <c r="A168" s="174" t="s">
        <v>412</v>
      </c>
      <c r="B168" s="174" t="s">
        <v>413</v>
      </c>
      <c r="C168" s="174" t="s">
        <v>437</v>
      </c>
      <c r="D168" s="175" t="s">
        <v>415</v>
      </c>
      <c r="E168" s="175" t="s">
        <v>161</v>
      </c>
    </row>
    <row r="169" spans="1:5" x14ac:dyDescent="0.15">
      <c r="A169" s="174" t="s">
        <v>412</v>
      </c>
      <c r="B169" s="174" t="s">
        <v>413</v>
      </c>
      <c r="C169" s="174" t="s">
        <v>1909</v>
      </c>
      <c r="D169" s="175" t="s">
        <v>1880</v>
      </c>
      <c r="E169" s="175" t="s">
        <v>1881</v>
      </c>
    </row>
    <row r="170" spans="1:5" x14ac:dyDescent="0.15">
      <c r="A170" s="174" t="s">
        <v>412</v>
      </c>
      <c r="B170" s="174" t="s">
        <v>413</v>
      </c>
      <c r="C170" s="174" t="s">
        <v>438</v>
      </c>
      <c r="D170" s="175" t="s">
        <v>415</v>
      </c>
      <c r="E170" s="175" t="s">
        <v>161</v>
      </c>
    </row>
    <row r="171" spans="1:5" x14ac:dyDescent="0.15">
      <c r="A171" s="174" t="s">
        <v>412</v>
      </c>
      <c r="B171" s="174" t="s">
        <v>413</v>
      </c>
      <c r="C171" s="174" t="s">
        <v>439</v>
      </c>
      <c r="D171" s="175" t="s">
        <v>415</v>
      </c>
      <c r="E171" s="175" t="s">
        <v>161</v>
      </c>
    </row>
    <row r="172" spans="1:5" x14ac:dyDescent="0.15">
      <c r="A172" s="174" t="s">
        <v>412</v>
      </c>
      <c r="B172" s="174" t="s">
        <v>413</v>
      </c>
      <c r="C172" s="174" t="s">
        <v>440</v>
      </c>
      <c r="D172" s="175" t="s">
        <v>415</v>
      </c>
      <c r="E172" s="175" t="s">
        <v>161</v>
      </c>
    </row>
    <row r="173" spans="1:5" x14ac:dyDescent="0.15">
      <c r="A173" s="174" t="s">
        <v>412</v>
      </c>
      <c r="B173" s="174" t="s">
        <v>413</v>
      </c>
      <c r="C173" s="174" t="s">
        <v>441</v>
      </c>
      <c r="D173" s="175" t="s">
        <v>415</v>
      </c>
      <c r="E173" s="175" t="s">
        <v>161</v>
      </c>
    </row>
    <row r="174" spans="1:5" x14ac:dyDescent="0.15">
      <c r="A174" s="174" t="s">
        <v>412</v>
      </c>
      <c r="B174" s="174" t="s">
        <v>413</v>
      </c>
      <c r="C174" s="174" t="s">
        <v>442</v>
      </c>
      <c r="D174" s="175" t="s">
        <v>415</v>
      </c>
      <c r="E174" s="175" t="s">
        <v>161</v>
      </c>
    </row>
    <row r="175" spans="1:5" x14ac:dyDescent="0.15">
      <c r="A175" s="174" t="s">
        <v>412</v>
      </c>
      <c r="B175" s="174" t="s">
        <v>413</v>
      </c>
      <c r="C175" s="174" t="s">
        <v>443</v>
      </c>
      <c r="D175" s="175" t="s">
        <v>415</v>
      </c>
      <c r="E175" s="175" t="s">
        <v>161</v>
      </c>
    </row>
    <row r="176" spans="1:5" x14ac:dyDescent="0.15">
      <c r="A176" s="174" t="s">
        <v>412</v>
      </c>
      <c r="B176" s="174" t="s">
        <v>413</v>
      </c>
      <c r="C176" s="174" t="s">
        <v>444</v>
      </c>
      <c r="D176" s="175" t="s">
        <v>415</v>
      </c>
      <c r="E176" s="175" t="s">
        <v>161</v>
      </c>
    </row>
    <row r="177" spans="1:5" x14ac:dyDescent="0.15">
      <c r="A177" s="174" t="s">
        <v>412</v>
      </c>
      <c r="B177" s="174" t="s">
        <v>413</v>
      </c>
      <c r="C177" s="174" t="s">
        <v>445</v>
      </c>
      <c r="D177" s="175" t="s">
        <v>415</v>
      </c>
      <c r="E177" s="175" t="s">
        <v>161</v>
      </c>
    </row>
    <row r="178" spans="1:5" x14ac:dyDescent="0.15">
      <c r="A178" s="174" t="s">
        <v>412</v>
      </c>
      <c r="B178" s="174" t="s">
        <v>413</v>
      </c>
      <c r="C178" s="174" t="s">
        <v>446</v>
      </c>
      <c r="D178" s="175" t="s">
        <v>415</v>
      </c>
      <c r="E178" s="175" t="s">
        <v>161</v>
      </c>
    </row>
    <row r="179" spans="1:5" x14ac:dyDescent="0.15">
      <c r="A179" s="174" t="s">
        <v>412</v>
      </c>
      <c r="B179" s="174" t="s">
        <v>413</v>
      </c>
      <c r="C179" s="174" t="s">
        <v>447</v>
      </c>
      <c r="D179" s="175" t="s">
        <v>415</v>
      </c>
      <c r="E179" s="175" t="s">
        <v>161</v>
      </c>
    </row>
    <row r="180" spans="1:5" x14ac:dyDescent="0.15">
      <c r="A180" s="174" t="s">
        <v>412</v>
      </c>
      <c r="B180" s="174" t="s">
        <v>413</v>
      </c>
      <c r="C180" s="174" t="s">
        <v>448</v>
      </c>
      <c r="D180" s="175" t="s">
        <v>415</v>
      </c>
      <c r="E180" s="175" t="s">
        <v>161</v>
      </c>
    </row>
    <row r="181" spans="1:5" x14ac:dyDescent="0.15">
      <c r="A181" s="174" t="s">
        <v>412</v>
      </c>
      <c r="B181" s="174" t="s">
        <v>413</v>
      </c>
      <c r="C181" s="174" t="s">
        <v>449</v>
      </c>
      <c r="D181" s="175" t="s">
        <v>415</v>
      </c>
      <c r="E181" s="175" t="s">
        <v>161</v>
      </c>
    </row>
    <row r="182" spans="1:5" x14ac:dyDescent="0.15">
      <c r="A182" s="174" t="s">
        <v>412</v>
      </c>
      <c r="B182" s="174" t="s">
        <v>413</v>
      </c>
      <c r="C182" s="174" t="s">
        <v>450</v>
      </c>
      <c r="D182" s="175" t="s">
        <v>415</v>
      </c>
      <c r="E182" s="175" t="s">
        <v>161</v>
      </c>
    </row>
    <row r="183" spans="1:5" x14ac:dyDescent="0.15">
      <c r="A183" s="174" t="s">
        <v>412</v>
      </c>
      <c r="B183" s="174" t="s">
        <v>413</v>
      </c>
      <c r="C183" s="174" t="s">
        <v>451</v>
      </c>
      <c r="D183" s="175" t="s">
        <v>415</v>
      </c>
      <c r="E183" s="175" t="s">
        <v>161</v>
      </c>
    </row>
    <row r="184" spans="1:5" x14ac:dyDescent="0.15">
      <c r="A184" s="174" t="s">
        <v>412</v>
      </c>
      <c r="B184" s="174" t="s">
        <v>413</v>
      </c>
      <c r="C184" s="174" t="s">
        <v>452</v>
      </c>
      <c r="D184" s="175" t="s">
        <v>415</v>
      </c>
      <c r="E184" s="175" t="s">
        <v>161</v>
      </c>
    </row>
    <row r="185" spans="1:5" x14ac:dyDescent="0.15">
      <c r="A185" s="174" t="s">
        <v>412</v>
      </c>
      <c r="B185" s="174" t="s">
        <v>413</v>
      </c>
      <c r="C185" s="174" t="s">
        <v>453</v>
      </c>
      <c r="D185" s="175" t="s">
        <v>415</v>
      </c>
      <c r="E185" s="175" t="s">
        <v>161</v>
      </c>
    </row>
    <row r="186" spans="1:5" x14ac:dyDescent="0.15">
      <c r="A186" s="174" t="s">
        <v>412</v>
      </c>
      <c r="B186" s="174" t="s">
        <v>413</v>
      </c>
      <c r="C186" s="174" t="s">
        <v>454</v>
      </c>
      <c r="D186" s="175" t="s">
        <v>415</v>
      </c>
      <c r="E186" s="175" t="s">
        <v>161</v>
      </c>
    </row>
    <row r="187" spans="1:5" x14ac:dyDescent="0.15">
      <c r="A187" s="174" t="s">
        <v>412</v>
      </c>
      <c r="B187" s="174" t="s">
        <v>413</v>
      </c>
      <c r="C187" s="174" t="s">
        <v>455</v>
      </c>
      <c r="D187" s="175" t="s">
        <v>415</v>
      </c>
      <c r="E187" s="175" t="s">
        <v>161</v>
      </c>
    </row>
    <row r="188" spans="1:5" x14ac:dyDescent="0.15">
      <c r="A188" s="174" t="s">
        <v>412</v>
      </c>
      <c r="B188" s="174" t="s">
        <v>413</v>
      </c>
      <c r="C188" s="174" t="s">
        <v>456</v>
      </c>
      <c r="D188" s="175" t="s">
        <v>415</v>
      </c>
      <c r="E188" s="175" t="s">
        <v>161</v>
      </c>
    </row>
    <row r="189" spans="1:5" x14ac:dyDescent="0.15">
      <c r="A189" s="174" t="s">
        <v>412</v>
      </c>
      <c r="B189" s="174" t="s">
        <v>457</v>
      </c>
      <c r="C189" s="174" t="s">
        <v>458</v>
      </c>
      <c r="D189" s="175" t="s">
        <v>415</v>
      </c>
      <c r="E189" s="175" t="s">
        <v>459</v>
      </c>
    </row>
    <row r="190" spans="1:5" x14ac:dyDescent="0.15">
      <c r="A190" s="174" t="s">
        <v>412</v>
      </c>
      <c r="B190" s="174" t="s">
        <v>457</v>
      </c>
      <c r="C190" s="174" t="s">
        <v>460</v>
      </c>
      <c r="D190" s="175" t="s">
        <v>415</v>
      </c>
      <c r="E190" s="175" t="s">
        <v>459</v>
      </c>
    </row>
    <row r="191" spans="1:5" x14ac:dyDescent="0.15">
      <c r="A191" s="174" t="s">
        <v>412</v>
      </c>
      <c r="B191" s="174" t="s">
        <v>457</v>
      </c>
      <c r="C191" s="174" t="s">
        <v>461</v>
      </c>
      <c r="D191" s="175" t="s">
        <v>415</v>
      </c>
      <c r="E191" s="175" t="s">
        <v>161</v>
      </c>
    </row>
    <row r="192" spans="1:5" x14ac:dyDescent="0.15">
      <c r="A192" s="174" t="s">
        <v>412</v>
      </c>
      <c r="B192" s="174" t="s">
        <v>457</v>
      </c>
      <c r="C192" s="174" t="s">
        <v>462</v>
      </c>
      <c r="D192" s="175" t="s">
        <v>415</v>
      </c>
      <c r="E192" s="175" t="s">
        <v>161</v>
      </c>
    </row>
    <row r="193" spans="1:5" x14ac:dyDescent="0.15">
      <c r="A193" s="174" t="s">
        <v>412</v>
      </c>
      <c r="B193" s="174" t="s">
        <v>457</v>
      </c>
      <c r="C193" s="174" t="s">
        <v>1835</v>
      </c>
      <c r="D193" s="175" t="s">
        <v>415</v>
      </c>
      <c r="E193" s="175" t="s">
        <v>161</v>
      </c>
    </row>
    <row r="194" spans="1:5" x14ac:dyDescent="0.15">
      <c r="A194" s="174" t="s">
        <v>412</v>
      </c>
      <c r="B194" s="174" t="s">
        <v>457</v>
      </c>
      <c r="C194" s="174" t="s">
        <v>463</v>
      </c>
      <c r="D194" s="175" t="s">
        <v>415</v>
      </c>
      <c r="E194" s="175" t="s">
        <v>161</v>
      </c>
    </row>
    <row r="195" spans="1:5" x14ac:dyDescent="0.15">
      <c r="A195" s="174" t="s">
        <v>412</v>
      </c>
      <c r="B195" s="174" t="s">
        <v>457</v>
      </c>
      <c r="C195" s="174" t="s">
        <v>1910</v>
      </c>
      <c r="D195" s="175" t="s">
        <v>1880</v>
      </c>
      <c r="E195" s="175" t="s">
        <v>1881</v>
      </c>
    </row>
    <row r="196" spans="1:5" x14ac:dyDescent="0.15">
      <c r="A196" s="174" t="s">
        <v>412</v>
      </c>
      <c r="B196" s="174" t="s">
        <v>457</v>
      </c>
      <c r="C196" s="174" t="s">
        <v>1911</v>
      </c>
      <c r="D196" s="175" t="s">
        <v>415</v>
      </c>
      <c r="E196" s="175" t="s">
        <v>161</v>
      </c>
    </row>
    <row r="197" spans="1:5" x14ac:dyDescent="0.15">
      <c r="A197" s="174" t="s">
        <v>412</v>
      </c>
      <c r="B197" s="174" t="s">
        <v>457</v>
      </c>
      <c r="C197" s="174" t="s">
        <v>1912</v>
      </c>
      <c r="D197" s="175" t="s">
        <v>415</v>
      </c>
      <c r="E197" s="175" t="s">
        <v>161</v>
      </c>
    </row>
    <row r="198" spans="1:5" x14ac:dyDescent="0.15">
      <c r="A198" s="174" t="s">
        <v>412</v>
      </c>
      <c r="B198" s="174" t="s">
        <v>457</v>
      </c>
      <c r="C198" s="174" t="s">
        <v>464</v>
      </c>
      <c r="D198" s="175" t="s">
        <v>415</v>
      </c>
      <c r="E198" s="175" t="s">
        <v>161</v>
      </c>
    </row>
    <row r="199" spans="1:5" x14ac:dyDescent="0.15">
      <c r="A199" s="174" t="s">
        <v>412</v>
      </c>
      <c r="B199" s="174" t="s">
        <v>457</v>
      </c>
      <c r="C199" s="174" t="s">
        <v>465</v>
      </c>
      <c r="D199" s="175" t="s">
        <v>415</v>
      </c>
      <c r="E199" s="175" t="s">
        <v>161</v>
      </c>
    </row>
    <row r="200" spans="1:5" x14ac:dyDescent="0.15">
      <c r="A200" s="174" t="s">
        <v>412</v>
      </c>
      <c r="B200" s="174" t="s">
        <v>457</v>
      </c>
      <c r="C200" s="174" t="s">
        <v>1831</v>
      </c>
      <c r="D200" s="175" t="s">
        <v>415</v>
      </c>
      <c r="E200" s="175" t="s">
        <v>161</v>
      </c>
    </row>
    <row r="201" spans="1:5" x14ac:dyDescent="0.15">
      <c r="A201" s="174" t="s">
        <v>412</v>
      </c>
      <c r="B201" s="174" t="s">
        <v>457</v>
      </c>
      <c r="C201" s="174" t="s">
        <v>466</v>
      </c>
      <c r="D201" s="175" t="s">
        <v>415</v>
      </c>
      <c r="E201" s="175" t="s">
        <v>459</v>
      </c>
    </row>
    <row r="202" spans="1:5" x14ac:dyDescent="0.15">
      <c r="A202" s="174" t="s">
        <v>412</v>
      </c>
      <c r="B202" s="174" t="s">
        <v>457</v>
      </c>
      <c r="C202" s="174" t="s">
        <v>467</v>
      </c>
      <c r="D202" s="175" t="s">
        <v>415</v>
      </c>
      <c r="E202" s="175" t="s">
        <v>459</v>
      </c>
    </row>
    <row r="203" spans="1:5" x14ac:dyDescent="0.15">
      <c r="A203" s="174" t="s">
        <v>412</v>
      </c>
      <c r="B203" s="174" t="s">
        <v>457</v>
      </c>
      <c r="C203" s="174" t="s">
        <v>468</v>
      </c>
      <c r="D203" s="175" t="s">
        <v>415</v>
      </c>
      <c r="E203" s="175" t="s">
        <v>161</v>
      </c>
    </row>
    <row r="204" spans="1:5" x14ac:dyDescent="0.15">
      <c r="A204" s="174" t="s">
        <v>412</v>
      </c>
      <c r="B204" s="174" t="s">
        <v>457</v>
      </c>
      <c r="C204" s="174" t="s">
        <v>469</v>
      </c>
      <c r="D204" s="175" t="s">
        <v>415</v>
      </c>
      <c r="E204" s="175" t="s">
        <v>161</v>
      </c>
    </row>
    <row r="205" spans="1:5" x14ac:dyDescent="0.15">
      <c r="A205" s="174" t="s">
        <v>412</v>
      </c>
      <c r="B205" s="174" t="s">
        <v>457</v>
      </c>
      <c r="C205" s="174" t="s">
        <v>470</v>
      </c>
      <c r="D205" s="175" t="s">
        <v>415</v>
      </c>
      <c r="E205" s="175" t="s">
        <v>161</v>
      </c>
    </row>
    <row r="206" spans="1:5" x14ac:dyDescent="0.15">
      <c r="A206" s="174" t="s">
        <v>412</v>
      </c>
      <c r="B206" s="174" t="s">
        <v>471</v>
      </c>
      <c r="C206" s="174" t="s">
        <v>472</v>
      </c>
      <c r="D206" s="175" t="s">
        <v>415</v>
      </c>
      <c r="E206" s="175" t="s">
        <v>459</v>
      </c>
    </row>
    <row r="207" spans="1:5" x14ac:dyDescent="0.15">
      <c r="A207" s="174" t="s">
        <v>412</v>
      </c>
      <c r="B207" s="174" t="s">
        <v>471</v>
      </c>
      <c r="C207" s="174" t="s">
        <v>473</v>
      </c>
      <c r="D207" s="175" t="s">
        <v>415</v>
      </c>
      <c r="E207" s="175" t="s">
        <v>459</v>
      </c>
    </row>
    <row r="208" spans="1:5" x14ac:dyDescent="0.15">
      <c r="A208" s="174" t="s">
        <v>412</v>
      </c>
      <c r="B208" s="174" t="s">
        <v>471</v>
      </c>
      <c r="C208" s="174" t="s">
        <v>474</v>
      </c>
      <c r="D208" s="175" t="s">
        <v>415</v>
      </c>
      <c r="E208" s="175" t="s">
        <v>459</v>
      </c>
    </row>
    <row r="209" spans="1:5" x14ac:dyDescent="0.15">
      <c r="A209" s="174" t="s">
        <v>412</v>
      </c>
      <c r="B209" s="174" t="s">
        <v>471</v>
      </c>
      <c r="C209" s="174" t="s">
        <v>475</v>
      </c>
      <c r="D209" s="175" t="s">
        <v>415</v>
      </c>
      <c r="E209" s="175" t="s">
        <v>162</v>
      </c>
    </row>
    <row r="210" spans="1:5" x14ac:dyDescent="0.15">
      <c r="A210" s="174" t="s">
        <v>412</v>
      </c>
      <c r="B210" s="174" t="s">
        <v>471</v>
      </c>
      <c r="C210" s="174" t="s">
        <v>476</v>
      </c>
      <c r="D210" s="175" t="s">
        <v>415</v>
      </c>
      <c r="E210" s="175" t="s">
        <v>459</v>
      </c>
    </row>
    <row r="211" spans="1:5" x14ac:dyDescent="0.15">
      <c r="A211" s="174" t="s">
        <v>412</v>
      </c>
      <c r="B211" s="174" t="s">
        <v>471</v>
      </c>
      <c r="C211" s="174" t="s">
        <v>1771</v>
      </c>
      <c r="D211" s="175" t="s">
        <v>415</v>
      </c>
      <c r="E211" s="175" t="s">
        <v>459</v>
      </c>
    </row>
    <row r="212" spans="1:5" x14ac:dyDescent="0.15">
      <c r="A212" s="174" t="s">
        <v>412</v>
      </c>
      <c r="B212" s="174" t="s">
        <v>471</v>
      </c>
      <c r="C212" s="174" t="s">
        <v>477</v>
      </c>
      <c r="D212" s="175" t="s">
        <v>415</v>
      </c>
      <c r="E212" s="175" t="s">
        <v>459</v>
      </c>
    </row>
    <row r="213" spans="1:5" x14ac:dyDescent="0.15">
      <c r="A213" s="174" t="s">
        <v>412</v>
      </c>
      <c r="B213" s="174" t="s">
        <v>471</v>
      </c>
      <c r="C213" s="174" t="s">
        <v>478</v>
      </c>
      <c r="D213" s="175" t="s">
        <v>415</v>
      </c>
      <c r="E213" s="175" t="s">
        <v>459</v>
      </c>
    </row>
    <row r="214" spans="1:5" x14ac:dyDescent="0.15">
      <c r="A214" s="174" t="s">
        <v>412</v>
      </c>
      <c r="B214" s="174" t="s">
        <v>471</v>
      </c>
      <c r="C214" s="174" t="s">
        <v>479</v>
      </c>
      <c r="D214" s="175" t="s">
        <v>415</v>
      </c>
      <c r="E214" s="175" t="s">
        <v>459</v>
      </c>
    </row>
    <row r="215" spans="1:5" x14ac:dyDescent="0.15">
      <c r="A215" s="174" t="s">
        <v>412</v>
      </c>
      <c r="B215" s="174" t="s">
        <v>471</v>
      </c>
      <c r="C215" s="174" t="s">
        <v>480</v>
      </c>
      <c r="D215" s="175" t="s">
        <v>415</v>
      </c>
      <c r="E215" s="175" t="s">
        <v>459</v>
      </c>
    </row>
    <row r="216" spans="1:5" x14ac:dyDescent="0.15">
      <c r="A216" s="174" t="s">
        <v>412</v>
      </c>
      <c r="B216" s="174" t="s">
        <v>471</v>
      </c>
      <c r="C216" s="174" t="s">
        <v>481</v>
      </c>
      <c r="D216" s="175" t="s">
        <v>415</v>
      </c>
      <c r="E216" s="175" t="s">
        <v>459</v>
      </c>
    </row>
    <row r="217" spans="1:5" x14ac:dyDescent="0.15">
      <c r="A217" s="174" t="s">
        <v>412</v>
      </c>
      <c r="B217" s="174" t="s">
        <v>471</v>
      </c>
      <c r="C217" s="174" t="s">
        <v>482</v>
      </c>
      <c r="D217" s="175" t="s">
        <v>415</v>
      </c>
      <c r="E217" s="175" t="s">
        <v>459</v>
      </c>
    </row>
    <row r="218" spans="1:5" x14ac:dyDescent="0.15">
      <c r="A218" s="174" t="s">
        <v>412</v>
      </c>
      <c r="B218" s="174" t="s">
        <v>471</v>
      </c>
      <c r="C218" s="174" t="s">
        <v>483</v>
      </c>
      <c r="D218" s="175" t="s">
        <v>415</v>
      </c>
      <c r="E218" s="175" t="s">
        <v>459</v>
      </c>
    </row>
    <row r="219" spans="1:5" x14ac:dyDescent="0.15">
      <c r="A219" s="174" t="s">
        <v>412</v>
      </c>
      <c r="B219" s="174" t="s">
        <v>471</v>
      </c>
      <c r="C219" s="174" t="s">
        <v>484</v>
      </c>
      <c r="D219" s="175" t="s">
        <v>415</v>
      </c>
      <c r="E219" s="175" t="s">
        <v>459</v>
      </c>
    </row>
    <row r="220" spans="1:5" x14ac:dyDescent="0.15">
      <c r="A220" s="174" t="s">
        <v>412</v>
      </c>
      <c r="B220" s="174" t="s">
        <v>471</v>
      </c>
      <c r="C220" s="174" t="s">
        <v>485</v>
      </c>
      <c r="D220" s="175" t="s">
        <v>415</v>
      </c>
      <c r="E220" s="175" t="s">
        <v>459</v>
      </c>
    </row>
    <row r="221" spans="1:5" x14ac:dyDescent="0.15">
      <c r="A221" s="174" t="s">
        <v>412</v>
      </c>
      <c r="B221" s="174" t="s">
        <v>471</v>
      </c>
      <c r="C221" s="174" t="s">
        <v>486</v>
      </c>
      <c r="D221" s="175" t="s">
        <v>415</v>
      </c>
      <c r="E221" s="175" t="s">
        <v>459</v>
      </c>
    </row>
    <row r="222" spans="1:5" x14ac:dyDescent="0.15">
      <c r="A222" s="174" t="s">
        <v>412</v>
      </c>
      <c r="B222" s="174" t="s">
        <v>471</v>
      </c>
      <c r="C222" s="174" t="s">
        <v>487</v>
      </c>
      <c r="D222" s="175" t="s">
        <v>415</v>
      </c>
      <c r="E222" s="175" t="s">
        <v>459</v>
      </c>
    </row>
    <row r="223" spans="1:5" x14ac:dyDescent="0.15">
      <c r="A223" s="174" t="s">
        <v>412</v>
      </c>
      <c r="B223" s="174" t="s">
        <v>471</v>
      </c>
      <c r="C223" s="174" t="s">
        <v>488</v>
      </c>
      <c r="D223" s="175" t="s">
        <v>415</v>
      </c>
      <c r="E223" s="175" t="s">
        <v>459</v>
      </c>
    </row>
    <row r="224" spans="1:5" x14ac:dyDescent="0.15">
      <c r="A224" s="174" t="s">
        <v>412</v>
      </c>
      <c r="B224" s="174" t="s">
        <v>471</v>
      </c>
      <c r="C224" s="174" t="s">
        <v>489</v>
      </c>
      <c r="D224" s="175" t="s">
        <v>415</v>
      </c>
      <c r="E224" s="175" t="s">
        <v>459</v>
      </c>
    </row>
    <row r="225" spans="1:5" x14ac:dyDescent="0.15">
      <c r="A225" s="174" t="s">
        <v>412</v>
      </c>
      <c r="B225" s="174" t="s">
        <v>471</v>
      </c>
      <c r="C225" s="174" t="s">
        <v>490</v>
      </c>
      <c r="D225" s="175" t="s">
        <v>415</v>
      </c>
      <c r="E225" s="175" t="s">
        <v>459</v>
      </c>
    </row>
    <row r="226" spans="1:5" x14ac:dyDescent="0.15">
      <c r="A226" s="174" t="s">
        <v>412</v>
      </c>
      <c r="B226" s="174" t="s">
        <v>471</v>
      </c>
      <c r="C226" s="174" t="s">
        <v>491</v>
      </c>
      <c r="D226" s="175" t="s">
        <v>415</v>
      </c>
      <c r="E226" s="175" t="s">
        <v>459</v>
      </c>
    </row>
    <row r="227" spans="1:5" x14ac:dyDescent="0.15">
      <c r="A227" s="174" t="s">
        <v>412</v>
      </c>
      <c r="B227" s="174" t="s">
        <v>471</v>
      </c>
      <c r="C227" s="174" t="s">
        <v>492</v>
      </c>
      <c r="D227" s="175" t="s">
        <v>415</v>
      </c>
      <c r="E227" s="175" t="s">
        <v>459</v>
      </c>
    </row>
    <row r="228" spans="1:5" x14ac:dyDescent="0.15">
      <c r="A228" s="174" t="s">
        <v>412</v>
      </c>
      <c r="B228" s="174" t="s">
        <v>471</v>
      </c>
      <c r="C228" s="174" t="s">
        <v>493</v>
      </c>
      <c r="D228" s="175" t="s">
        <v>415</v>
      </c>
      <c r="E228" s="175" t="s">
        <v>459</v>
      </c>
    </row>
    <row r="229" spans="1:5" x14ac:dyDescent="0.15">
      <c r="A229" s="174" t="s">
        <v>412</v>
      </c>
      <c r="B229" s="174" t="s">
        <v>471</v>
      </c>
      <c r="C229" s="174" t="s">
        <v>494</v>
      </c>
      <c r="D229" s="175" t="s">
        <v>415</v>
      </c>
      <c r="E229" s="175" t="s">
        <v>459</v>
      </c>
    </row>
    <row r="230" spans="1:5" x14ac:dyDescent="0.15">
      <c r="A230" s="174" t="s">
        <v>412</v>
      </c>
      <c r="B230" s="174" t="s">
        <v>471</v>
      </c>
      <c r="C230" s="174" t="s">
        <v>495</v>
      </c>
      <c r="D230" s="175" t="s">
        <v>415</v>
      </c>
      <c r="E230" s="175" t="s">
        <v>459</v>
      </c>
    </row>
    <row r="231" spans="1:5" x14ac:dyDescent="0.15">
      <c r="A231" s="174" t="s">
        <v>412</v>
      </c>
      <c r="B231" s="174" t="s">
        <v>471</v>
      </c>
      <c r="C231" s="174" t="s">
        <v>496</v>
      </c>
      <c r="D231" s="175" t="s">
        <v>415</v>
      </c>
      <c r="E231" s="175" t="s">
        <v>459</v>
      </c>
    </row>
    <row r="232" spans="1:5" x14ac:dyDescent="0.15">
      <c r="A232" s="174" t="s">
        <v>412</v>
      </c>
      <c r="B232" s="174" t="s">
        <v>471</v>
      </c>
      <c r="C232" s="174" t="s">
        <v>497</v>
      </c>
      <c r="D232" s="175" t="s">
        <v>415</v>
      </c>
      <c r="E232" s="175" t="s">
        <v>459</v>
      </c>
    </row>
    <row r="233" spans="1:5" x14ac:dyDescent="0.15">
      <c r="A233" s="174" t="s">
        <v>412</v>
      </c>
      <c r="B233" s="174" t="s">
        <v>471</v>
      </c>
      <c r="C233" s="174" t="s">
        <v>498</v>
      </c>
      <c r="D233" s="175" t="s">
        <v>415</v>
      </c>
      <c r="E233" s="175" t="s">
        <v>459</v>
      </c>
    </row>
    <row r="234" spans="1:5" x14ac:dyDescent="0.15">
      <c r="A234" s="174" t="s">
        <v>412</v>
      </c>
      <c r="B234" s="174" t="s">
        <v>471</v>
      </c>
      <c r="C234" s="174" t="s">
        <v>499</v>
      </c>
      <c r="D234" s="175" t="s">
        <v>415</v>
      </c>
      <c r="E234" s="175" t="s">
        <v>459</v>
      </c>
    </row>
    <row r="235" spans="1:5" x14ac:dyDescent="0.15">
      <c r="A235" s="174" t="s">
        <v>412</v>
      </c>
      <c r="B235" s="174" t="s">
        <v>471</v>
      </c>
      <c r="C235" s="174" t="s">
        <v>500</v>
      </c>
      <c r="D235" s="175" t="s">
        <v>415</v>
      </c>
      <c r="E235" s="175" t="s">
        <v>459</v>
      </c>
    </row>
    <row r="236" spans="1:5" x14ac:dyDescent="0.15">
      <c r="A236" s="174" t="s">
        <v>412</v>
      </c>
      <c r="B236" s="174" t="s">
        <v>471</v>
      </c>
      <c r="C236" s="174" t="s">
        <v>501</v>
      </c>
      <c r="D236" s="175" t="s">
        <v>415</v>
      </c>
      <c r="E236" s="175" t="s">
        <v>459</v>
      </c>
    </row>
    <row r="237" spans="1:5" x14ac:dyDescent="0.15">
      <c r="A237" s="174" t="s">
        <v>412</v>
      </c>
      <c r="B237" s="174" t="s">
        <v>471</v>
      </c>
      <c r="C237" s="174" t="s">
        <v>502</v>
      </c>
      <c r="D237" s="175" t="s">
        <v>415</v>
      </c>
      <c r="E237" s="175" t="s">
        <v>459</v>
      </c>
    </row>
    <row r="238" spans="1:5" x14ac:dyDescent="0.15">
      <c r="A238" s="174" t="s">
        <v>412</v>
      </c>
      <c r="B238" s="174" t="s">
        <v>471</v>
      </c>
      <c r="C238" s="174" t="s">
        <v>503</v>
      </c>
      <c r="D238" s="175" t="s">
        <v>415</v>
      </c>
      <c r="E238" s="175" t="s">
        <v>459</v>
      </c>
    </row>
    <row r="239" spans="1:5" x14ac:dyDescent="0.15">
      <c r="A239" s="174" t="s">
        <v>412</v>
      </c>
      <c r="B239" s="174" t="s">
        <v>471</v>
      </c>
      <c r="C239" s="174" t="s">
        <v>504</v>
      </c>
      <c r="D239" s="175" t="s">
        <v>415</v>
      </c>
      <c r="E239" s="175" t="s">
        <v>459</v>
      </c>
    </row>
    <row r="240" spans="1:5" x14ac:dyDescent="0.15">
      <c r="A240" s="174" t="s">
        <v>412</v>
      </c>
      <c r="B240" s="174" t="s">
        <v>471</v>
      </c>
      <c r="C240" s="174" t="s">
        <v>505</v>
      </c>
      <c r="D240" s="175" t="s">
        <v>415</v>
      </c>
      <c r="E240" s="175" t="s">
        <v>459</v>
      </c>
    </row>
    <row r="241" spans="1:5" x14ac:dyDescent="0.15">
      <c r="A241" s="174" t="s">
        <v>412</v>
      </c>
      <c r="B241" s="174" t="s">
        <v>471</v>
      </c>
      <c r="C241" s="174" t="s">
        <v>506</v>
      </c>
      <c r="D241" s="175" t="s">
        <v>415</v>
      </c>
      <c r="E241" s="175" t="s">
        <v>459</v>
      </c>
    </row>
    <row r="242" spans="1:5" x14ac:dyDescent="0.15">
      <c r="A242" s="174" t="s">
        <v>412</v>
      </c>
      <c r="B242" s="174" t="s">
        <v>471</v>
      </c>
      <c r="C242" s="174" t="s">
        <v>507</v>
      </c>
      <c r="D242" s="175" t="s">
        <v>415</v>
      </c>
      <c r="E242" s="175" t="s">
        <v>459</v>
      </c>
    </row>
    <row r="243" spans="1:5" x14ac:dyDescent="0.15">
      <c r="A243" s="174" t="s">
        <v>412</v>
      </c>
      <c r="B243" s="174" t="s">
        <v>471</v>
      </c>
      <c r="C243" s="174" t="s">
        <v>508</v>
      </c>
      <c r="D243" s="175" t="s">
        <v>415</v>
      </c>
      <c r="E243" s="175" t="s">
        <v>459</v>
      </c>
    </row>
    <row r="244" spans="1:5" x14ac:dyDescent="0.15">
      <c r="A244" s="174" t="s">
        <v>412</v>
      </c>
      <c r="B244" s="174" t="s">
        <v>471</v>
      </c>
      <c r="C244" s="174" t="s">
        <v>509</v>
      </c>
      <c r="D244" s="175" t="s">
        <v>415</v>
      </c>
      <c r="E244" s="175" t="s">
        <v>459</v>
      </c>
    </row>
    <row r="245" spans="1:5" x14ac:dyDescent="0.15">
      <c r="A245" s="174" t="s">
        <v>412</v>
      </c>
      <c r="B245" s="174" t="s">
        <v>471</v>
      </c>
      <c r="C245" s="174" t="s">
        <v>510</v>
      </c>
      <c r="D245" s="175" t="s">
        <v>415</v>
      </c>
      <c r="E245" s="175" t="s">
        <v>459</v>
      </c>
    </row>
    <row r="246" spans="1:5" x14ac:dyDescent="0.15">
      <c r="A246" s="174" t="s">
        <v>412</v>
      </c>
      <c r="B246" s="174" t="s">
        <v>471</v>
      </c>
      <c r="C246" s="174" t="s">
        <v>511</v>
      </c>
      <c r="D246" s="175" t="s">
        <v>415</v>
      </c>
      <c r="E246" s="175" t="s">
        <v>459</v>
      </c>
    </row>
    <row r="247" spans="1:5" x14ac:dyDescent="0.15">
      <c r="A247" s="174" t="s">
        <v>412</v>
      </c>
      <c r="B247" s="174" t="s">
        <v>471</v>
      </c>
      <c r="C247" s="174" t="s">
        <v>512</v>
      </c>
      <c r="D247" s="175" t="s">
        <v>415</v>
      </c>
      <c r="E247" s="175" t="s">
        <v>459</v>
      </c>
    </row>
    <row r="248" spans="1:5" x14ac:dyDescent="0.15">
      <c r="A248" s="174" t="s">
        <v>412</v>
      </c>
      <c r="B248" s="174" t="s">
        <v>471</v>
      </c>
      <c r="C248" s="174" t="s">
        <v>1836</v>
      </c>
      <c r="D248" s="175" t="s">
        <v>1880</v>
      </c>
      <c r="E248" s="175" t="s">
        <v>1882</v>
      </c>
    </row>
    <row r="249" spans="1:5" x14ac:dyDescent="0.15">
      <c r="A249" s="174" t="s">
        <v>412</v>
      </c>
      <c r="B249" s="174" t="s">
        <v>471</v>
      </c>
      <c r="C249" s="174" t="s">
        <v>513</v>
      </c>
      <c r="D249" s="175" t="s">
        <v>415</v>
      </c>
      <c r="E249" s="175" t="s">
        <v>459</v>
      </c>
    </row>
    <row r="250" spans="1:5" x14ac:dyDescent="0.15">
      <c r="A250" s="174" t="s">
        <v>412</v>
      </c>
      <c r="B250" s="174" t="s">
        <v>471</v>
      </c>
      <c r="C250" s="174" t="s">
        <v>514</v>
      </c>
      <c r="D250" s="175" t="s">
        <v>415</v>
      </c>
      <c r="E250" s="175" t="s">
        <v>459</v>
      </c>
    </row>
    <row r="251" spans="1:5" x14ac:dyDescent="0.15">
      <c r="A251" s="174" t="s">
        <v>412</v>
      </c>
      <c r="B251" s="174" t="s">
        <v>471</v>
      </c>
      <c r="C251" s="174" t="s">
        <v>515</v>
      </c>
      <c r="D251" s="175" t="s">
        <v>415</v>
      </c>
      <c r="E251" s="175" t="s">
        <v>459</v>
      </c>
    </row>
    <row r="252" spans="1:5" x14ac:dyDescent="0.15">
      <c r="A252" s="174" t="s">
        <v>412</v>
      </c>
      <c r="B252" s="174" t="s">
        <v>471</v>
      </c>
      <c r="C252" s="174" t="s">
        <v>516</v>
      </c>
      <c r="D252" s="175" t="s">
        <v>415</v>
      </c>
      <c r="E252" s="175" t="s">
        <v>459</v>
      </c>
    </row>
    <row r="253" spans="1:5" x14ac:dyDescent="0.15">
      <c r="A253" s="174" t="s">
        <v>412</v>
      </c>
      <c r="B253" s="174" t="s">
        <v>471</v>
      </c>
      <c r="C253" s="174" t="s">
        <v>517</v>
      </c>
      <c r="D253" s="175" t="s">
        <v>415</v>
      </c>
      <c r="E253" s="175" t="s">
        <v>459</v>
      </c>
    </row>
    <row r="254" spans="1:5" x14ac:dyDescent="0.15">
      <c r="A254" s="174" t="s">
        <v>412</v>
      </c>
      <c r="B254" s="174" t="s">
        <v>471</v>
      </c>
      <c r="C254" s="174" t="s">
        <v>518</v>
      </c>
      <c r="D254" s="175" t="s">
        <v>415</v>
      </c>
      <c r="E254" s="175" t="s">
        <v>459</v>
      </c>
    </row>
    <row r="255" spans="1:5" x14ac:dyDescent="0.15">
      <c r="A255" s="174" t="s">
        <v>412</v>
      </c>
      <c r="B255" s="174" t="s">
        <v>471</v>
      </c>
      <c r="C255" s="174" t="s">
        <v>519</v>
      </c>
      <c r="D255" s="175" t="s">
        <v>415</v>
      </c>
      <c r="E255" s="175" t="s">
        <v>459</v>
      </c>
    </row>
    <row r="256" spans="1:5" x14ac:dyDescent="0.15">
      <c r="A256" s="174" t="s">
        <v>412</v>
      </c>
      <c r="B256" s="174" t="s">
        <v>471</v>
      </c>
      <c r="C256" s="174" t="s">
        <v>520</v>
      </c>
      <c r="D256" s="175" t="s">
        <v>415</v>
      </c>
      <c r="E256" s="175" t="s">
        <v>459</v>
      </c>
    </row>
    <row r="257" spans="1:5" x14ac:dyDescent="0.15">
      <c r="A257" s="174" t="s">
        <v>412</v>
      </c>
      <c r="B257" s="174" t="s">
        <v>471</v>
      </c>
      <c r="C257" s="174" t="s">
        <v>521</v>
      </c>
      <c r="D257" s="175" t="s">
        <v>415</v>
      </c>
      <c r="E257" s="175" t="s">
        <v>459</v>
      </c>
    </row>
    <row r="258" spans="1:5" x14ac:dyDescent="0.15">
      <c r="A258" s="174" t="s">
        <v>412</v>
      </c>
      <c r="B258" s="174" t="s">
        <v>471</v>
      </c>
      <c r="C258" s="174" t="s">
        <v>522</v>
      </c>
      <c r="D258" s="175" t="s">
        <v>415</v>
      </c>
      <c r="E258" s="175" t="s">
        <v>459</v>
      </c>
    </row>
    <row r="259" spans="1:5" x14ac:dyDescent="0.15">
      <c r="A259" s="174" t="s">
        <v>412</v>
      </c>
      <c r="B259" s="174" t="s">
        <v>471</v>
      </c>
      <c r="C259" s="174" t="s">
        <v>523</v>
      </c>
      <c r="D259" s="175" t="s">
        <v>415</v>
      </c>
      <c r="E259" s="175" t="s">
        <v>459</v>
      </c>
    </row>
    <row r="260" spans="1:5" x14ac:dyDescent="0.15">
      <c r="A260" s="174" t="s">
        <v>412</v>
      </c>
      <c r="B260" s="174" t="s">
        <v>471</v>
      </c>
      <c r="C260" s="174" t="s">
        <v>524</v>
      </c>
      <c r="D260" s="175" t="s">
        <v>415</v>
      </c>
      <c r="E260" s="175" t="s">
        <v>459</v>
      </c>
    </row>
    <row r="261" spans="1:5" x14ac:dyDescent="0.15">
      <c r="A261" s="174" t="s">
        <v>412</v>
      </c>
      <c r="B261" s="174" t="s">
        <v>471</v>
      </c>
      <c r="C261" s="174" t="s">
        <v>525</v>
      </c>
      <c r="D261" s="175" t="s">
        <v>415</v>
      </c>
      <c r="E261" s="175" t="s">
        <v>459</v>
      </c>
    </row>
    <row r="262" spans="1:5" x14ac:dyDescent="0.15">
      <c r="A262" s="174" t="s">
        <v>412</v>
      </c>
      <c r="B262" s="174" t="s">
        <v>471</v>
      </c>
      <c r="C262" s="174" t="s">
        <v>526</v>
      </c>
      <c r="D262" s="175" t="s">
        <v>415</v>
      </c>
      <c r="E262" s="175" t="s">
        <v>459</v>
      </c>
    </row>
    <row r="263" spans="1:5" x14ac:dyDescent="0.15">
      <c r="A263" s="174" t="s">
        <v>412</v>
      </c>
      <c r="B263" s="174" t="s">
        <v>471</v>
      </c>
      <c r="C263" s="174" t="s">
        <v>527</v>
      </c>
      <c r="D263" s="175" t="s">
        <v>415</v>
      </c>
      <c r="E263" s="175" t="s">
        <v>459</v>
      </c>
    </row>
    <row r="264" spans="1:5" x14ac:dyDescent="0.15">
      <c r="A264" s="174" t="s">
        <v>412</v>
      </c>
      <c r="B264" s="174" t="s">
        <v>471</v>
      </c>
      <c r="C264" s="174" t="s">
        <v>528</v>
      </c>
      <c r="D264" s="175" t="s">
        <v>415</v>
      </c>
      <c r="E264" s="175" t="s">
        <v>459</v>
      </c>
    </row>
    <row r="265" spans="1:5" x14ac:dyDescent="0.15">
      <c r="A265" s="174" t="s">
        <v>412</v>
      </c>
      <c r="B265" s="174" t="s">
        <v>471</v>
      </c>
      <c r="C265" s="174" t="s">
        <v>529</v>
      </c>
      <c r="D265" s="175" t="s">
        <v>415</v>
      </c>
      <c r="E265" s="175" t="s">
        <v>459</v>
      </c>
    </row>
    <row r="266" spans="1:5" x14ac:dyDescent="0.15">
      <c r="A266" s="174" t="s">
        <v>412</v>
      </c>
      <c r="B266" s="174" t="s">
        <v>471</v>
      </c>
      <c r="C266" s="174" t="s">
        <v>530</v>
      </c>
      <c r="D266" s="175" t="s">
        <v>415</v>
      </c>
      <c r="E266" s="175" t="s">
        <v>459</v>
      </c>
    </row>
    <row r="267" spans="1:5" x14ac:dyDescent="0.15">
      <c r="A267" s="174" t="s">
        <v>412</v>
      </c>
      <c r="B267" s="174" t="s">
        <v>471</v>
      </c>
      <c r="C267" s="174" t="s">
        <v>531</v>
      </c>
      <c r="D267" s="175" t="s">
        <v>415</v>
      </c>
      <c r="E267" s="175" t="s">
        <v>459</v>
      </c>
    </row>
    <row r="268" spans="1:5" x14ac:dyDescent="0.15">
      <c r="A268" s="174" t="s">
        <v>412</v>
      </c>
      <c r="B268" s="174" t="s">
        <v>471</v>
      </c>
      <c r="C268" s="174" t="s">
        <v>532</v>
      </c>
      <c r="D268" s="175" t="s">
        <v>415</v>
      </c>
      <c r="E268" s="175" t="s">
        <v>459</v>
      </c>
    </row>
    <row r="269" spans="1:5" x14ac:dyDescent="0.15">
      <c r="A269" s="174" t="s">
        <v>412</v>
      </c>
      <c r="B269" s="174" t="s">
        <v>471</v>
      </c>
      <c r="C269" s="174" t="s">
        <v>533</v>
      </c>
      <c r="D269" s="175" t="s">
        <v>415</v>
      </c>
      <c r="E269" s="175" t="s">
        <v>459</v>
      </c>
    </row>
    <row r="270" spans="1:5" x14ac:dyDescent="0.15">
      <c r="A270" s="174" t="s">
        <v>412</v>
      </c>
      <c r="B270" s="174" t="s">
        <v>471</v>
      </c>
      <c r="C270" s="174" t="s">
        <v>534</v>
      </c>
      <c r="D270" s="175" t="s">
        <v>415</v>
      </c>
      <c r="E270" s="175" t="s">
        <v>459</v>
      </c>
    </row>
    <row r="271" spans="1:5" x14ac:dyDescent="0.15">
      <c r="A271" s="174" t="s">
        <v>412</v>
      </c>
      <c r="B271" s="174" t="s">
        <v>471</v>
      </c>
      <c r="C271" s="174" t="s">
        <v>1772</v>
      </c>
      <c r="D271" s="175" t="s">
        <v>415</v>
      </c>
      <c r="E271" s="175" t="s">
        <v>459</v>
      </c>
    </row>
    <row r="272" spans="1:5" x14ac:dyDescent="0.15">
      <c r="A272" s="174" t="s">
        <v>412</v>
      </c>
      <c r="B272" s="174" t="s">
        <v>535</v>
      </c>
      <c r="C272" s="174" t="s">
        <v>536</v>
      </c>
      <c r="D272" s="175" t="s">
        <v>415</v>
      </c>
      <c r="E272" s="175" t="s">
        <v>459</v>
      </c>
    </row>
    <row r="273" spans="1:5" x14ac:dyDescent="0.15">
      <c r="A273" s="174" t="s">
        <v>412</v>
      </c>
      <c r="B273" s="174" t="s">
        <v>535</v>
      </c>
      <c r="C273" s="174" t="s">
        <v>537</v>
      </c>
      <c r="D273" s="175" t="s">
        <v>415</v>
      </c>
      <c r="E273" s="175" t="s">
        <v>459</v>
      </c>
    </row>
    <row r="274" spans="1:5" x14ac:dyDescent="0.15">
      <c r="A274" s="174" t="s">
        <v>412</v>
      </c>
      <c r="B274" s="174" t="s">
        <v>535</v>
      </c>
      <c r="C274" s="174" t="s">
        <v>538</v>
      </c>
      <c r="D274" s="175" t="s">
        <v>415</v>
      </c>
      <c r="E274" s="175" t="s">
        <v>459</v>
      </c>
    </row>
    <row r="275" spans="1:5" x14ac:dyDescent="0.15">
      <c r="A275" s="174" t="s">
        <v>412</v>
      </c>
      <c r="B275" s="174" t="s">
        <v>535</v>
      </c>
      <c r="C275" s="174" t="s">
        <v>539</v>
      </c>
      <c r="D275" s="175" t="s">
        <v>415</v>
      </c>
      <c r="E275" s="175" t="s">
        <v>459</v>
      </c>
    </row>
    <row r="276" spans="1:5" x14ac:dyDescent="0.15">
      <c r="A276" s="174" t="s">
        <v>412</v>
      </c>
      <c r="B276" s="174" t="s">
        <v>535</v>
      </c>
      <c r="C276" s="174" t="s">
        <v>1823</v>
      </c>
      <c r="D276" s="175" t="s">
        <v>415</v>
      </c>
      <c r="E276" s="175" t="s">
        <v>459</v>
      </c>
    </row>
    <row r="277" spans="1:5" x14ac:dyDescent="0.15">
      <c r="A277" s="174" t="s">
        <v>412</v>
      </c>
      <c r="B277" s="174" t="s">
        <v>535</v>
      </c>
      <c r="C277" s="174" t="s">
        <v>540</v>
      </c>
      <c r="D277" s="175" t="s">
        <v>415</v>
      </c>
      <c r="E277" s="175" t="s">
        <v>459</v>
      </c>
    </row>
    <row r="278" spans="1:5" x14ac:dyDescent="0.15">
      <c r="A278" s="174" t="s">
        <v>412</v>
      </c>
      <c r="B278" s="174" t="s">
        <v>535</v>
      </c>
      <c r="C278" s="174" t="s">
        <v>541</v>
      </c>
      <c r="D278" s="175" t="s">
        <v>415</v>
      </c>
      <c r="E278" s="175" t="s">
        <v>459</v>
      </c>
    </row>
    <row r="279" spans="1:5" x14ac:dyDescent="0.15">
      <c r="A279" s="174" t="s">
        <v>412</v>
      </c>
      <c r="B279" s="174" t="s">
        <v>535</v>
      </c>
      <c r="C279" s="174" t="s">
        <v>542</v>
      </c>
      <c r="D279" s="175" t="s">
        <v>415</v>
      </c>
      <c r="E279" s="175" t="s">
        <v>459</v>
      </c>
    </row>
    <row r="280" spans="1:5" x14ac:dyDescent="0.15">
      <c r="A280" s="174" t="s">
        <v>412</v>
      </c>
      <c r="B280" s="174" t="s">
        <v>535</v>
      </c>
      <c r="C280" s="174" t="s">
        <v>543</v>
      </c>
      <c r="D280" s="175" t="s">
        <v>415</v>
      </c>
      <c r="E280" s="175" t="s">
        <v>459</v>
      </c>
    </row>
    <row r="281" spans="1:5" x14ac:dyDescent="0.15">
      <c r="A281" s="174" t="s">
        <v>412</v>
      </c>
      <c r="B281" s="174" t="s">
        <v>535</v>
      </c>
      <c r="C281" s="174" t="s">
        <v>544</v>
      </c>
      <c r="D281" s="175" t="s">
        <v>415</v>
      </c>
      <c r="E281" s="175" t="s">
        <v>459</v>
      </c>
    </row>
    <row r="282" spans="1:5" x14ac:dyDescent="0.15">
      <c r="A282" s="174" t="s">
        <v>412</v>
      </c>
      <c r="B282" s="174" t="s">
        <v>535</v>
      </c>
      <c r="C282" s="174" t="s">
        <v>545</v>
      </c>
      <c r="D282" s="175" t="s">
        <v>415</v>
      </c>
      <c r="E282" s="175" t="s">
        <v>459</v>
      </c>
    </row>
    <row r="283" spans="1:5" x14ac:dyDescent="0.15">
      <c r="A283" s="174" t="s">
        <v>412</v>
      </c>
      <c r="B283" s="174" t="s">
        <v>535</v>
      </c>
      <c r="C283" s="174" t="s">
        <v>546</v>
      </c>
      <c r="D283" s="175" t="s">
        <v>415</v>
      </c>
      <c r="E283" s="175" t="s">
        <v>459</v>
      </c>
    </row>
    <row r="284" spans="1:5" x14ac:dyDescent="0.15">
      <c r="A284" s="174" t="s">
        <v>412</v>
      </c>
      <c r="B284" s="174" t="s">
        <v>535</v>
      </c>
      <c r="C284" s="174" t="s">
        <v>547</v>
      </c>
      <c r="D284" s="175" t="s">
        <v>415</v>
      </c>
      <c r="E284" s="175" t="s">
        <v>459</v>
      </c>
    </row>
    <row r="285" spans="1:5" x14ac:dyDescent="0.15">
      <c r="A285" s="174" t="s">
        <v>412</v>
      </c>
      <c r="B285" s="174" t="s">
        <v>535</v>
      </c>
      <c r="C285" s="174" t="s">
        <v>548</v>
      </c>
      <c r="D285" s="175" t="s">
        <v>415</v>
      </c>
      <c r="E285" s="175" t="s">
        <v>459</v>
      </c>
    </row>
    <row r="286" spans="1:5" x14ac:dyDescent="0.15">
      <c r="A286" s="174" t="s">
        <v>412</v>
      </c>
      <c r="B286" s="174" t="s">
        <v>535</v>
      </c>
      <c r="C286" s="174" t="s">
        <v>549</v>
      </c>
      <c r="D286" s="175" t="s">
        <v>415</v>
      </c>
      <c r="E286" s="175" t="s">
        <v>459</v>
      </c>
    </row>
    <row r="287" spans="1:5" x14ac:dyDescent="0.15">
      <c r="A287" s="174" t="s">
        <v>412</v>
      </c>
      <c r="B287" s="174" t="s">
        <v>535</v>
      </c>
      <c r="C287" s="174" t="s">
        <v>550</v>
      </c>
      <c r="D287" s="175" t="s">
        <v>415</v>
      </c>
      <c r="E287" s="175" t="s">
        <v>459</v>
      </c>
    </row>
    <row r="288" spans="1:5" x14ac:dyDescent="0.15">
      <c r="A288" s="174" t="s">
        <v>412</v>
      </c>
      <c r="B288" s="174" t="s">
        <v>535</v>
      </c>
      <c r="C288" s="174" t="s">
        <v>551</v>
      </c>
      <c r="D288" s="175" t="s">
        <v>415</v>
      </c>
      <c r="E288" s="175" t="s">
        <v>459</v>
      </c>
    </row>
    <row r="289" spans="1:5" x14ac:dyDescent="0.15">
      <c r="A289" s="174" t="s">
        <v>412</v>
      </c>
      <c r="B289" s="174" t="s">
        <v>535</v>
      </c>
      <c r="C289" s="174" t="s">
        <v>552</v>
      </c>
      <c r="D289" s="175" t="s">
        <v>415</v>
      </c>
      <c r="E289" s="175" t="s">
        <v>459</v>
      </c>
    </row>
    <row r="290" spans="1:5" x14ac:dyDescent="0.15">
      <c r="A290" s="174" t="s">
        <v>412</v>
      </c>
      <c r="B290" s="174" t="s">
        <v>535</v>
      </c>
      <c r="C290" s="174" t="s">
        <v>553</v>
      </c>
      <c r="D290" s="175" t="s">
        <v>415</v>
      </c>
      <c r="E290" s="175" t="s">
        <v>459</v>
      </c>
    </row>
    <row r="291" spans="1:5" x14ac:dyDescent="0.15">
      <c r="A291" s="174" t="s">
        <v>412</v>
      </c>
      <c r="B291" s="174" t="s">
        <v>535</v>
      </c>
      <c r="C291" s="174" t="s">
        <v>554</v>
      </c>
      <c r="D291" s="175" t="s">
        <v>415</v>
      </c>
      <c r="E291" s="175" t="s">
        <v>459</v>
      </c>
    </row>
    <row r="292" spans="1:5" x14ac:dyDescent="0.15">
      <c r="A292" s="174" t="s">
        <v>412</v>
      </c>
      <c r="B292" s="174" t="s">
        <v>555</v>
      </c>
      <c r="C292" s="174" t="s">
        <v>556</v>
      </c>
      <c r="D292" s="175" t="s">
        <v>415</v>
      </c>
      <c r="E292" s="175" t="s">
        <v>459</v>
      </c>
    </row>
    <row r="293" spans="1:5" x14ac:dyDescent="0.15">
      <c r="A293" s="174" t="s">
        <v>412</v>
      </c>
      <c r="B293" s="174" t="s">
        <v>555</v>
      </c>
      <c r="C293" s="174" t="s">
        <v>557</v>
      </c>
      <c r="D293" s="175" t="s">
        <v>415</v>
      </c>
      <c r="E293" s="175" t="s">
        <v>459</v>
      </c>
    </row>
    <row r="294" spans="1:5" x14ac:dyDescent="0.15">
      <c r="A294" s="174" t="s">
        <v>412</v>
      </c>
      <c r="B294" s="174" t="s">
        <v>555</v>
      </c>
      <c r="C294" s="174" t="s">
        <v>558</v>
      </c>
      <c r="D294" s="175" t="s">
        <v>415</v>
      </c>
      <c r="E294" s="175" t="s">
        <v>459</v>
      </c>
    </row>
    <row r="295" spans="1:5" x14ac:dyDescent="0.15">
      <c r="A295" s="174" t="s">
        <v>412</v>
      </c>
      <c r="B295" s="174" t="s">
        <v>555</v>
      </c>
      <c r="C295" s="174" t="s">
        <v>559</v>
      </c>
      <c r="D295" s="175" t="s">
        <v>415</v>
      </c>
      <c r="E295" s="175" t="s">
        <v>459</v>
      </c>
    </row>
    <row r="296" spans="1:5" x14ac:dyDescent="0.15">
      <c r="A296" s="174" t="s">
        <v>412</v>
      </c>
      <c r="B296" s="174" t="s">
        <v>555</v>
      </c>
      <c r="C296" s="174" t="s">
        <v>560</v>
      </c>
      <c r="D296" s="175" t="s">
        <v>415</v>
      </c>
      <c r="E296" s="175" t="s">
        <v>459</v>
      </c>
    </row>
    <row r="297" spans="1:5" x14ac:dyDescent="0.15">
      <c r="A297" s="174" t="s">
        <v>412</v>
      </c>
      <c r="B297" s="174" t="s">
        <v>555</v>
      </c>
      <c r="C297" s="174" t="s">
        <v>561</v>
      </c>
      <c r="D297" s="175" t="s">
        <v>415</v>
      </c>
      <c r="E297" s="175" t="s">
        <v>459</v>
      </c>
    </row>
    <row r="298" spans="1:5" x14ac:dyDescent="0.15">
      <c r="A298" s="174" t="s">
        <v>412</v>
      </c>
      <c r="B298" s="174" t="s">
        <v>555</v>
      </c>
      <c r="C298" s="174" t="s">
        <v>562</v>
      </c>
      <c r="D298" s="175" t="s">
        <v>415</v>
      </c>
      <c r="E298" s="175" t="s">
        <v>459</v>
      </c>
    </row>
    <row r="299" spans="1:5" x14ac:dyDescent="0.15">
      <c r="A299" s="174" t="s">
        <v>412</v>
      </c>
      <c r="B299" s="174" t="s">
        <v>555</v>
      </c>
      <c r="C299" s="174" t="s">
        <v>563</v>
      </c>
      <c r="D299" s="175" t="s">
        <v>415</v>
      </c>
      <c r="E299" s="175" t="s">
        <v>459</v>
      </c>
    </row>
    <row r="300" spans="1:5" x14ac:dyDescent="0.15">
      <c r="A300" s="174" t="s">
        <v>412</v>
      </c>
      <c r="B300" s="174" t="s">
        <v>555</v>
      </c>
      <c r="C300" s="174" t="s">
        <v>564</v>
      </c>
      <c r="D300" s="175" t="s">
        <v>415</v>
      </c>
      <c r="E300" s="175" t="s">
        <v>459</v>
      </c>
    </row>
    <row r="301" spans="1:5" x14ac:dyDescent="0.15">
      <c r="A301" s="174" t="s">
        <v>412</v>
      </c>
      <c r="B301" s="174" t="s">
        <v>555</v>
      </c>
      <c r="C301" s="174" t="s">
        <v>565</v>
      </c>
      <c r="D301" s="175" t="s">
        <v>415</v>
      </c>
      <c r="E301" s="175" t="s">
        <v>459</v>
      </c>
    </row>
    <row r="302" spans="1:5" x14ac:dyDescent="0.15">
      <c r="A302" s="174" t="s">
        <v>412</v>
      </c>
      <c r="B302" s="174" t="s">
        <v>555</v>
      </c>
      <c r="C302" s="174" t="s">
        <v>566</v>
      </c>
      <c r="D302" s="175" t="s">
        <v>415</v>
      </c>
      <c r="E302" s="175" t="s">
        <v>459</v>
      </c>
    </row>
    <row r="303" spans="1:5" x14ac:dyDescent="0.15">
      <c r="A303" s="174" t="s">
        <v>412</v>
      </c>
      <c r="B303" s="174" t="s">
        <v>567</v>
      </c>
      <c r="C303" s="174" t="s">
        <v>568</v>
      </c>
      <c r="D303" s="175" t="s">
        <v>415</v>
      </c>
      <c r="E303" s="175" t="s">
        <v>459</v>
      </c>
    </row>
    <row r="304" spans="1:5" x14ac:dyDescent="0.15">
      <c r="A304" s="174" t="s">
        <v>412</v>
      </c>
      <c r="B304" s="174" t="s">
        <v>567</v>
      </c>
      <c r="C304" s="174" t="s">
        <v>569</v>
      </c>
      <c r="D304" s="175" t="s">
        <v>415</v>
      </c>
      <c r="E304" s="175" t="s">
        <v>459</v>
      </c>
    </row>
    <row r="305" spans="1:5" x14ac:dyDescent="0.15">
      <c r="A305" s="174" t="s">
        <v>412</v>
      </c>
      <c r="B305" s="174" t="s">
        <v>567</v>
      </c>
      <c r="C305" s="174" t="s">
        <v>570</v>
      </c>
      <c r="D305" s="175" t="s">
        <v>415</v>
      </c>
      <c r="E305" s="175" t="s">
        <v>459</v>
      </c>
    </row>
    <row r="306" spans="1:5" x14ac:dyDescent="0.15">
      <c r="A306" s="174" t="s">
        <v>412</v>
      </c>
      <c r="B306" s="174" t="s">
        <v>567</v>
      </c>
      <c r="C306" s="174" t="s">
        <v>571</v>
      </c>
      <c r="D306" s="175" t="s">
        <v>415</v>
      </c>
      <c r="E306" s="175" t="s">
        <v>459</v>
      </c>
    </row>
    <row r="307" spans="1:5" x14ac:dyDescent="0.15">
      <c r="A307" s="174" t="s">
        <v>412</v>
      </c>
      <c r="B307" s="174" t="s">
        <v>567</v>
      </c>
      <c r="C307" s="174" t="s">
        <v>572</v>
      </c>
      <c r="D307" s="175" t="s">
        <v>415</v>
      </c>
      <c r="E307" s="175" t="s">
        <v>459</v>
      </c>
    </row>
    <row r="308" spans="1:5" x14ac:dyDescent="0.15">
      <c r="A308" s="174" t="s">
        <v>412</v>
      </c>
      <c r="B308" s="174" t="s">
        <v>567</v>
      </c>
      <c r="C308" s="174" t="s">
        <v>573</v>
      </c>
      <c r="D308" s="175" t="s">
        <v>415</v>
      </c>
      <c r="E308" s="175" t="s">
        <v>459</v>
      </c>
    </row>
    <row r="309" spans="1:5" x14ac:dyDescent="0.15">
      <c r="A309" s="174" t="s">
        <v>412</v>
      </c>
      <c r="B309" s="174" t="s">
        <v>567</v>
      </c>
      <c r="C309" s="174" t="s">
        <v>574</v>
      </c>
      <c r="D309" s="175" t="s">
        <v>415</v>
      </c>
      <c r="E309" s="175" t="s">
        <v>459</v>
      </c>
    </row>
    <row r="310" spans="1:5" x14ac:dyDescent="0.15">
      <c r="A310" s="174" t="s">
        <v>412</v>
      </c>
      <c r="B310" s="174" t="s">
        <v>567</v>
      </c>
      <c r="C310" s="174" t="s">
        <v>575</v>
      </c>
      <c r="D310" s="175" t="s">
        <v>415</v>
      </c>
      <c r="E310" s="175" t="s">
        <v>459</v>
      </c>
    </row>
    <row r="311" spans="1:5" x14ac:dyDescent="0.15">
      <c r="A311" s="174" t="s">
        <v>412</v>
      </c>
      <c r="B311" s="174" t="s">
        <v>567</v>
      </c>
      <c r="C311" s="174" t="s">
        <v>576</v>
      </c>
      <c r="D311" s="175" t="s">
        <v>415</v>
      </c>
      <c r="E311" s="175" t="s">
        <v>459</v>
      </c>
    </row>
    <row r="312" spans="1:5" x14ac:dyDescent="0.15">
      <c r="A312" s="174" t="s">
        <v>412</v>
      </c>
      <c r="B312" s="174" t="s">
        <v>567</v>
      </c>
      <c r="C312" s="174" t="s">
        <v>577</v>
      </c>
      <c r="D312" s="175" t="s">
        <v>415</v>
      </c>
      <c r="E312" s="175" t="s">
        <v>459</v>
      </c>
    </row>
    <row r="313" spans="1:5" x14ac:dyDescent="0.15">
      <c r="A313" s="174" t="s">
        <v>412</v>
      </c>
      <c r="B313" s="174" t="s">
        <v>567</v>
      </c>
      <c r="C313" s="174" t="s">
        <v>578</v>
      </c>
      <c r="D313" s="175" t="s">
        <v>415</v>
      </c>
      <c r="E313" s="175" t="s">
        <v>459</v>
      </c>
    </row>
    <row r="314" spans="1:5" x14ac:dyDescent="0.15">
      <c r="A314" s="174" t="s">
        <v>412</v>
      </c>
      <c r="B314" s="174" t="s">
        <v>567</v>
      </c>
      <c r="C314" s="174" t="s">
        <v>579</v>
      </c>
      <c r="D314" s="175" t="s">
        <v>415</v>
      </c>
      <c r="E314" s="175" t="s">
        <v>459</v>
      </c>
    </row>
    <row r="315" spans="1:5" x14ac:dyDescent="0.15">
      <c r="A315" s="174" t="s">
        <v>412</v>
      </c>
      <c r="B315" s="174" t="s">
        <v>567</v>
      </c>
      <c r="C315" s="174" t="s">
        <v>580</v>
      </c>
      <c r="D315" s="175" t="s">
        <v>415</v>
      </c>
      <c r="E315" s="175" t="s">
        <v>459</v>
      </c>
    </row>
    <row r="316" spans="1:5" x14ac:dyDescent="0.15">
      <c r="A316" s="174" t="s">
        <v>412</v>
      </c>
      <c r="B316" s="174" t="s">
        <v>567</v>
      </c>
      <c r="C316" s="174" t="s">
        <v>581</v>
      </c>
      <c r="D316" s="175" t="s">
        <v>415</v>
      </c>
      <c r="E316" s="175" t="s">
        <v>459</v>
      </c>
    </row>
    <row r="317" spans="1:5" x14ac:dyDescent="0.15">
      <c r="A317" s="174" t="s">
        <v>412</v>
      </c>
      <c r="B317" s="174" t="s">
        <v>567</v>
      </c>
      <c r="C317" s="174" t="s">
        <v>582</v>
      </c>
      <c r="D317" s="175" t="s">
        <v>415</v>
      </c>
      <c r="E317" s="175" t="s">
        <v>459</v>
      </c>
    </row>
    <row r="318" spans="1:5" x14ac:dyDescent="0.15">
      <c r="A318" s="174" t="s">
        <v>412</v>
      </c>
      <c r="B318" s="174" t="s">
        <v>567</v>
      </c>
      <c r="C318" s="174" t="s">
        <v>583</v>
      </c>
      <c r="D318" s="175" t="s">
        <v>415</v>
      </c>
      <c r="E318" s="175" t="s">
        <v>459</v>
      </c>
    </row>
    <row r="319" spans="1:5" x14ac:dyDescent="0.15">
      <c r="A319" s="174" t="s">
        <v>412</v>
      </c>
      <c r="B319" s="174" t="s">
        <v>567</v>
      </c>
      <c r="C319" s="174" t="s">
        <v>584</v>
      </c>
      <c r="D319" s="175" t="s">
        <v>415</v>
      </c>
      <c r="E319" s="175" t="s">
        <v>459</v>
      </c>
    </row>
    <row r="320" spans="1:5" x14ac:dyDescent="0.15">
      <c r="A320" s="174" t="s">
        <v>412</v>
      </c>
      <c r="B320" s="174" t="s">
        <v>567</v>
      </c>
      <c r="C320" s="174" t="s">
        <v>585</v>
      </c>
      <c r="D320" s="175" t="s">
        <v>415</v>
      </c>
      <c r="E320" s="175" t="s">
        <v>459</v>
      </c>
    </row>
    <row r="321" spans="1:5" x14ac:dyDescent="0.15">
      <c r="A321" s="174" t="s">
        <v>412</v>
      </c>
      <c r="B321" s="174" t="s">
        <v>586</v>
      </c>
      <c r="C321" s="174" t="s">
        <v>587</v>
      </c>
      <c r="D321" s="175" t="s">
        <v>415</v>
      </c>
      <c r="E321" s="175" t="s">
        <v>459</v>
      </c>
    </row>
    <row r="322" spans="1:5" x14ac:dyDescent="0.15">
      <c r="A322" s="174" t="s">
        <v>412</v>
      </c>
      <c r="B322" s="174" t="s">
        <v>586</v>
      </c>
      <c r="C322" s="174" t="s">
        <v>588</v>
      </c>
      <c r="D322" s="175" t="s">
        <v>415</v>
      </c>
      <c r="E322" s="175" t="s">
        <v>459</v>
      </c>
    </row>
    <row r="323" spans="1:5" x14ac:dyDescent="0.15">
      <c r="A323" s="174" t="s">
        <v>412</v>
      </c>
      <c r="B323" s="174" t="s">
        <v>586</v>
      </c>
      <c r="C323" s="174" t="s">
        <v>589</v>
      </c>
      <c r="D323" s="175" t="s">
        <v>415</v>
      </c>
      <c r="E323" s="175" t="s">
        <v>459</v>
      </c>
    </row>
    <row r="324" spans="1:5" x14ac:dyDescent="0.15">
      <c r="A324" s="174" t="s">
        <v>412</v>
      </c>
      <c r="B324" s="174" t="s">
        <v>586</v>
      </c>
      <c r="C324" s="174" t="s">
        <v>590</v>
      </c>
      <c r="D324" s="175" t="s">
        <v>415</v>
      </c>
      <c r="E324" s="175" t="s">
        <v>459</v>
      </c>
    </row>
    <row r="325" spans="1:5" x14ac:dyDescent="0.15">
      <c r="A325" s="174" t="s">
        <v>412</v>
      </c>
      <c r="B325" s="174" t="s">
        <v>586</v>
      </c>
      <c r="C325" s="174" t="s">
        <v>591</v>
      </c>
      <c r="D325" s="175" t="s">
        <v>415</v>
      </c>
      <c r="E325" s="175" t="s">
        <v>459</v>
      </c>
    </row>
    <row r="326" spans="1:5" x14ac:dyDescent="0.15">
      <c r="A326" s="174" t="s">
        <v>412</v>
      </c>
      <c r="B326" s="174" t="s">
        <v>586</v>
      </c>
      <c r="C326" s="174" t="s">
        <v>592</v>
      </c>
      <c r="D326" s="175" t="s">
        <v>415</v>
      </c>
      <c r="E326" s="175" t="s">
        <v>459</v>
      </c>
    </row>
    <row r="327" spans="1:5" x14ac:dyDescent="0.15">
      <c r="A327" s="174" t="s">
        <v>412</v>
      </c>
      <c r="B327" s="174" t="s">
        <v>586</v>
      </c>
      <c r="C327" s="174" t="s">
        <v>593</v>
      </c>
      <c r="D327" s="175" t="s">
        <v>415</v>
      </c>
      <c r="E327" s="175" t="s">
        <v>459</v>
      </c>
    </row>
    <row r="328" spans="1:5" x14ac:dyDescent="0.15">
      <c r="A328" s="174" t="s">
        <v>412</v>
      </c>
      <c r="B328" s="174" t="s">
        <v>586</v>
      </c>
      <c r="C328" s="174" t="s">
        <v>594</v>
      </c>
      <c r="D328" s="175" t="s">
        <v>415</v>
      </c>
      <c r="E328" s="175" t="s">
        <v>459</v>
      </c>
    </row>
    <row r="329" spans="1:5" x14ac:dyDescent="0.15">
      <c r="A329" s="174" t="s">
        <v>412</v>
      </c>
      <c r="B329" s="174" t="s">
        <v>586</v>
      </c>
      <c r="C329" s="174" t="s">
        <v>595</v>
      </c>
      <c r="D329" s="175" t="s">
        <v>415</v>
      </c>
      <c r="E329" s="175" t="s">
        <v>459</v>
      </c>
    </row>
    <row r="330" spans="1:5" x14ac:dyDescent="0.15">
      <c r="A330" s="174" t="s">
        <v>412</v>
      </c>
      <c r="B330" s="174" t="s">
        <v>596</v>
      </c>
      <c r="C330" s="174" t="s">
        <v>597</v>
      </c>
      <c r="D330" s="175" t="s">
        <v>415</v>
      </c>
      <c r="E330" s="175" t="s">
        <v>162</v>
      </c>
    </row>
    <row r="331" spans="1:5" x14ac:dyDescent="0.15">
      <c r="A331" s="174" t="s">
        <v>412</v>
      </c>
      <c r="B331" s="174" t="s">
        <v>596</v>
      </c>
      <c r="C331" s="174" t="s">
        <v>598</v>
      </c>
      <c r="D331" s="175" t="s">
        <v>415</v>
      </c>
      <c r="E331" s="175" t="s">
        <v>162</v>
      </c>
    </row>
    <row r="332" spans="1:5" x14ac:dyDescent="0.15">
      <c r="A332" s="174" t="s">
        <v>412</v>
      </c>
      <c r="B332" s="174" t="s">
        <v>596</v>
      </c>
      <c r="C332" s="174" t="s">
        <v>599</v>
      </c>
      <c r="D332" s="175" t="s">
        <v>415</v>
      </c>
      <c r="E332" s="175" t="s">
        <v>162</v>
      </c>
    </row>
    <row r="333" spans="1:5" x14ac:dyDescent="0.15">
      <c r="A333" s="174" t="s">
        <v>412</v>
      </c>
      <c r="B333" s="174" t="s">
        <v>596</v>
      </c>
      <c r="C333" s="174" t="s">
        <v>600</v>
      </c>
      <c r="D333" s="175" t="s">
        <v>415</v>
      </c>
      <c r="E333" s="175" t="s">
        <v>162</v>
      </c>
    </row>
    <row r="334" spans="1:5" x14ac:dyDescent="0.15">
      <c r="A334" s="174" t="s">
        <v>412</v>
      </c>
      <c r="B334" s="174" t="s">
        <v>596</v>
      </c>
      <c r="C334" s="174" t="s">
        <v>601</v>
      </c>
      <c r="D334" s="175" t="s">
        <v>415</v>
      </c>
      <c r="E334" s="175" t="s">
        <v>162</v>
      </c>
    </row>
    <row r="335" spans="1:5" x14ac:dyDescent="0.15">
      <c r="A335" s="174" t="s">
        <v>412</v>
      </c>
      <c r="B335" s="174" t="s">
        <v>596</v>
      </c>
      <c r="C335" s="174" t="s">
        <v>602</v>
      </c>
      <c r="D335" s="175" t="s">
        <v>415</v>
      </c>
      <c r="E335" s="175" t="s">
        <v>162</v>
      </c>
    </row>
    <row r="336" spans="1:5" x14ac:dyDescent="0.15">
      <c r="A336" s="174" t="s">
        <v>412</v>
      </c>
      <c r="B336" s="174" t="s">
        <v>596</v>
      </c>
      <c r="C336" s="174" t="s">
        <v>603</v>
      </c>
      <c r="D336" s="175" t="s">
        <v>415</v>
      </c>
      <c r="E336" s="175" t="s">
        <v>162</v>
      </c>
    </row>
    <row r="337" spans="1:5" x14ac:dyDescent="0.15">
      <c r="A337" s="174" t="s">
        <v>412</v>
      </c>
      <c r="B337" s="174" t="s">
        <v>596</v>
      </c>
      <c r="C337" s="174" t="s">
        <v>604</v>
      </c>
      <c r="D337" s="175" t="s">
        <v>415</v>
      </c>
      <c r="E337" s="175" t="s">
        <v>162</v>
      </c>
    </row>
    <row r="338" spans="1:5" x14ac:dyDescent="0.15">
      <c r="A338" s="174" t="s">
        <v>412</v>
      </c>
      <c r="B338" s="174" t="s">
        <v>596</v>
      </c>
      <c r="C338" s="174" t="s">
        <v>605</v>
      </c>
      <c r="D338" s="175" t="s">
        <v>415</v>
      </c>
      <c r="E338" s="175" t="s">
        <v>162</v>
      </c>
    </row>
    <row r="339" spans="1:5" x14ac:dyDescent="0.15">
      <c r="A339" s="174" t="s">
        <v>412</v>
      </c>
      <c r="B339" s="174" t="s">
        <v>596</v>
      </c>
      <c r="C339" s="174" t="s">
        <v>606</v>
      </c>
      <c r="D339" s="175" t="s">
        <v>415</v>
      </c>
      <c r="E339" s="175" t="s">
        <v>162</v>
      </c>
    </row>
    <row r="340" spans="1:5" x14ac:dyDescent="0.15">
      <c r="A340" s="174" t="s">
        <v>412</v>
      </c>
      <c r="B340" s="174" t="s">
        <v>596</v>
      </c>
      <c r="C340" s="174" t="s">
        <v>607</v>
      </c>
      <c r="D340" s="175" t="s">
        <v>415</v>
      </c>
      <c r="E340" s="175" t="s">
        <v>162</v>
      </c>
    </row>
    <row r="341" spans="1:5" x14ac:dyDescent="0.15">
      <c r="A341" s="174" t="s">
        <v>412</v>
      </c>
      <c r="B341" s="174" t="s">
        <v>596</v>
      </c>
      <c r="C341" s="174" t="s">
        <v>608</v>
      </c>
      <c r="D341" s="175" t="s">
        <v>415</v>
      </c>
      <c r="E341" s="175" t="s">
        <v>162</v>
      </c>
    </row>
    <row r="342" spans="1:5" x14ac:dyDescent="0.15">
      <c r="A342" s="174" t="s">
        <v>412</v>
      </c>
      <c r="B342" s="174" t="s">
        <v>596</v>
      </c>
      <c r="C342" s="174" t="s">
        <v>609</v>
      </c>
      <c r="D342" s="175" t="s">
        <v>415</v>
      </c>
      <c r="E342" s="175" t="s">
        <v>162</v>
      </c>
    </row>
    <row r="343" spans="1:5" x14ac:dyDescent="0.15">
      <c r="A343" s="174" t="s">
        <v>412</v>
      </c>
      <c r="B343" s="174" t="s">
        <v>596</v>
      </c>
      <c r="C343" s="174" t="s">
        <v>610</v>
      </c>
      <c r="D343" s="175" t="s">
        <v>415</v>
      </c>
      <c r="E343" s="175" t="s">
        <v>162</v>
      </c>
    </row>
    <row r="344" spans="1:5" x14ac:dyDescent="0.15">
      <c r="A344" s="174" t="s">
        <v>412</v>
      </c>
      <c r="B344" s="174" t="s">
        <v>596</v>
      </c>
      <c r="C344" s="174" t="s">
        <v>611</v>
      </c>
      <c r="D344" s="175" t="s">
        <v>415</v>
      </c>
      <c r="E344" s="175" t="s">
        <v>162</v>
      </c>
    </row>
    <row r="345" spans="1:5" x14ac:dyDescent="0.15">
      <c r="A345" s="174" t="s">
        <v>412</v>
      </c>
      <c r="B345" s="174" t="s">
        <v>596</v>
      </c>
      <c r="C345" s="174" t="s">
        <v>612</v>
      </c>
      <c r="D345" s="175" t="s">
        <v>415</v>
      </c>
      <c r="E345" s="175" t="s">
        <v>162</v>
      </c>
    </row>
    <row r="346" spans="1:5" x14ac:dyDescent="0.15">
      <c r="A346" s="174" t="s">
        <v>412</v>
      </c>
      <c r="B346" s="174" t="s">
        <v>596</v>
      </c>
      <c r="C346" s="174" t="s">
        <v>613</v>
      </c>
      <c r="D346" s="175" t="s">
        <v>415</v>
      </c>
      <c r="E346" s="175" t="s">
        <v>162</v>
      </c>
    </row>
    <row r="347" spans="1:5" x14ac:dyDescent="0.15">
      <c r="A347" s="174" t="s">
        <v>412</v>
      </c>
      <c r="B347" s="174" t="s">
        <v>596</v>
      </c>
      <c r="C347" s="174" t="s">
        <v>614</v>
      </c>
      <c r="D347" s="175" t="s">
        <v>415</v>
      </c>
      <c r="E347" s="175" t="s">
        <v>162</v>
      </c>
    </row>
    <row r="348" spans="1:5" x14ac:dyDescent="0.15">
      <c r="A348" s="174" t="s">
        <v>412</v>
      </c>
      <c r="B348" s="174" t="s">
        <v>596</v>
      </c>
      <c r="C348" s="174" t="s">
        <v>615</v>
      </c>
      <c r="D348" s="175" t="s">
        <v>415</v>
      </c>
      <c r="E348" s="175" t="s">
        <v>162</v>
      </c>
    </row>
    <row r="349" spans="1:5" x14ac:dyDescent="0.15">
      <c r="A349" s="174" t="s">
        <v>412</v>
      </c>
      <c r="B349" s="174" t="s">
        <v>596</v>
      </c>
      <c r="C349" s="174" t="s">
        <v>616</v>
      </c>
      <c r="D349" s="175" t="s">
        <v>415</v>
      </c>
      <c r="E349" s="175" t="s">
        <v>162</v>
      </c>
    </row>
    <row r="350" spans="1:5" x14ac:dyDescent="0.15">
      <c r="A350" s="174" t="s">
        <v>412</v>
      </c>
      <c r="B350" s="174" t="s">
        <v>596</v>
      </c>
      <c r="C350" s="174" t="s">
        <v>617</v>
      </c>
      <c r="D350" s="175" t="s">
        <v>415</v>
      </c>
      <c r="E350" s="175" t="s">
        <v>162</v>
      </c>
    </row>
    <row r="351" spans="1:5" x14ac:dyDescent="0.15">
      <c r="A351" s="174" t="s">
        <v>412</v>
      </c>
      <c r="B351" s="174" t="s">
        <v>596</v>
      </c>
      <c r="C351" s="174" t="s">
        <v>618</v>
      </c>
      <c r="D351" s="175" t="s">
        <v>415</v>
      </c>
      <c r="E351" s="175" t="s">
        <v>162</v>
      </c>
    </row>
    <row r="352" spans="1:5" x14ac:dyDescent="0.15">
      <c r="A352" s="174" t="s">
        <v>412</v>
      </c>
      <c r="B352" s="174" t="s">
        <v>596</v>
      </c>
      <c r="C352" s="174" t="s">
        <v>619</v>
      </c>
      <c r="D352" s="175" t="s">
        <v>415</v>
      </c>
      <c r="E352" s="175" t="s">
        <v>162</v>
      </c>
    </row>
    <row r="353" spans="1:5" x14ac:dyDescent="0.15">
      <c r="A353" s="174" t="s">
        <v>412</v>
      </c>
      <c r="B353" s="174" t="s">
        <v>596</v>
      </c>
      <c r="C353" s="174" t="s">
        <v>620</v>
      </c>
      <c r="D353" s="175" t="s">
        <v>415</v>
      </c>
      <c r="E353" s="175" t="s">
        <v>162</v>
      </c>
    </row>
    <row r="354" spans="1:5" x14ac:dyDescent="0.15">
      <c r="A354" s="174" t="s">
        <v>412</v>
      </c>
      <c r="B354" s="174" t="s">
        <v>596</v>
      </c>
      <c r="C354" s="174" t="s">
        <v>621</v>
      </c>
      <c r="D354" s="175" t="s">
        <v>415</v>
      </c>
      <c r="E354" s="175" t="s">
        <v>162</v>
      </c>
    </row>
    <row r="355" spans="1:5" x14ac:dyDescent="0.15">
      <c r="A355" s="174" t="s">
        <v>412</v>
      </c>
      <c r="B355" s="174" t="s">
        <v>596</v>
      </c>
      <c r="C355" s="174" t="s">
        <v>622</v>
      </c>
      <c r="D355" s="175" t="s">
        <v>415</v>
      </c>
      <c r="E355" s="175" t="s">
        <v>162</v>
      </c>
    </row>
    <row r="356" spans="1:5" x14ac:dyDescent="0.15">
      <c r="A356" s="174" t="s">
        <v>412</v>
      </c>
      <c r="B356" s="174" t="s">
        <v>596</v>
      </c>
      <c r="C356" s="174" t="s">
        <v>623</v>
      </c>
      <c r="D356" s="175" t="s">
        <v>415</v>
      </c>
      <c r="E356" s="175" t="s">
        <v>162</v>
      </c>
    </row>
    <row r="357" spans="1:5" x14ac:dyDescent="0.15">
      <c r="A357" s="174" t="s">
        <v>412</v>
      </c>
      <c r="B357" s="174" t="s">
        <v>596</v>
      </c>
      <c r="C357" s="174" t="s">
        <v>624</v>
      </c>
      <c r="D357" s="175" t="s">
        <v>415</v>
      </c>
      <c r="E357" s="175" t="s">
        <v>162</v>
      </c>
    </row>
    <row r="358" spans="1:5" x14ac:dyDescent="0.15">
      <c r="A358" s="174" t="s">
        <v>412</v>
      </c>
      <c r="B358" s="174" t="s">
        <v>596</v>
      </c>
      <c r="C358" s="174" t="s">
        <v>625</v>
      </c>
      <c r="D358" s="175" t="s">
        <v>415</v>
      </c>
      <c r="E358" s="175" t="s">
        <v>162</v>
      </c>
    </row>
    <row r="359" spans="1:5" x14ac:dyDescent="0.15">
      <c r="A359" s="174" t="s">
        <v>412</v>
      </c>
      <c r="B359" s="174" t="s">
        <v>596</v>
      </c>
      <c r="C359" s="174" t="s">
        <v>626</v>
      </c>
      <c r="D359" s="175" t="s">
        <v>415</v>
      </c>
      <c r="E359" s="175" t="s">
        <v>162</v>
      </c>
    </row>
    <row r="360" spans="1:5" x14ac:dyDescent="0.15">
      <c r="A360" s="174" t="s">
        <v>412</v>
      </c>
      <c r="B360" s="174" t="s">
        <v>596</v>
      </c>
      <c r="C360" s="174" t="s">
        <v>627</v>
      </c>
      <c r="D360" s="175" t="s">
        <v>415</v>
      </c>
      <c r="E360" s="175" t="s">
        <v>162</v>
      </c>
    </row>
    <row r="361" spans="1:5" x14ac:dyDescent="0.15">
      <c r="A361" s="174" t="s">
        <v>412</v>
      </c>
      <c r="B361" s="174" t="s">
        <v>596</v>
      </c>
      <c r="C361" s="174" t="s">
        <v>628</v>
      </c>
      <c r="D361" s="175" t="s">
        <v>415</v>
      </c>
      <c r="E361" s="175" t="s">
        <v>162</v>
      </c>
    </row>
    <row r="362" spans="1:5" x14ac:dyDescent="0.15">
      <c r="A362" s="174" t="s">
        <v>412</v>
      </c>
      <c r="B362" s="174" t="s">
        <v>596</v>
      </c>
      <c r="C362" s="174" t="s">
        <v>629</v>
      </c>
      <c r="D362" s="175" t="s">
        <v>415</v>
      </c>
      <c r="E362" s="175" t="s">
        <v>162</v>
      </c>
    </row>
    <row r="363" spans="1:5" x14ac:dyDescent="0.15">
      <c r="A363" s="174" t="s">
        <v>412</v>
      </c>
      <c r="B363" s="174" t="s">
        <v>596</v>
      </c>
      <c r="C363" s="174" t="s">
        <v>630</v>
      </c>
      <c r="D363" s="175" t="s">
        <v>415</v>
      </c>
      <c r="E363" s="175" t="s">
        <v>162</v>
      </c>
    </row>
    <row r="364" spans="1:5" x14ac:dyDescent="0.15">
      <c r="A364" s="174" t="s">
        <v>412</v>
      </c>
      <c r="B364" s="174" t="s">
        <v>596</v>
      </c>
      <c r="C364" s="174" t="s">
        <v>631</v>
      </c>
      <c r="D364" s="175" t="s">
        <v>415</v>
      </c>
      <c r="E364" s="175" t="s">
        <v>162</v>
      </c>
    </row>
    <row r="365" spans="1:5" x14ac:dyDescent="0.15">
      <c r="A365" s="174" t="s">
        <v>412</v>
      </c>
      <c r="B365" s="174" t="s">
        <v>596</v>
      </c>
      <c r="C365" s="174" t="s">
        <v>632</v>
      </c>
      <c r="D365" s="175" t="s">
        <v>415</v>
      </c>
      <c r="E365" s="175" t="s">
        <v>162</v>
      </c>
    </row>
    <row r="366" spans="1:5" x14ac:dyDescent="0.15">
      <c r="A366" s="174" t="s">
        <v>412</v>
      </c>
      <c r="B366" s="174" t="s">
        <v>596</v>
      </c>
      <c r="C366" s="174" t="s">
        <v>633</v>
      </c>
      <c r="D366" s="175" t="s">
        <v>415</v>
      </c>
      <c r="E366" s="175" t="s">
        <v>162</v>
      </c>
    </row>
    <row r="367" spans="1:5" x14ac:dyDescent="0.15">
      <c r="A367" s="174" t="s">
        <v>412</v>
      </c>
      <c r="B367" s="174" t="s">
        <v>596</v>
      </c>
      <c r="C367" s="174" t="s">
        <v>634</v>
      </c>
      <c r="D367" s="175" t="s">
        <v>415</v>
      </c>
      <c r="E367" s="175" t="s">
        <v>162</v>
      </c>
    </row>
    <row r="368" spans="1:5" x14ac:dyDescent="0.15">
      <c r="A368" s="174" t="s">
        <v>412</v>
      </c>
      <c r="B368" s="174" t="s">
        <v>596</v>
      </c>
      <c r="C368" s="174" t="s">
        <v>635</v>
      </c>
      <c r="D368" s="175" t="s">
        <v>415</v>
      </c>
      <c r="E368" s="175" t="s">
        <v>162</v>
      </c>
    </row>
    <row r="369" spans="1:5" x14ac:dyDescent="0.15">
      <c r="A369" s="174" t="s">
        <v>412</v>
      </c>
      <c r="B369" s="174" t="s">
        <v>596</v>
      </c>
      <c r="C369" s="174" t="s">
        <v>636</v>
      </c>
      <c r="D369" s="175" t="s">
        <v>415</v>
      </c>
      <c r="E369" s="175" t="s">
        <v>162</v>
      </c>
    </row>
    <row r="370" spans="1:5" x14ac:dyDescent="0.15">
      <c r="A370" s="174" t="s">
        <v>412</v>
      </c>
      <c r="B370" s="174" t="s">
        <v>1883</v>
      </c>
      <c r="C370" s="174" t="s">
        <v>1884</v>
      </c>
      <c r="D370" s="175" t="s">
        <v>415</v>
      </c>
      <c r="E370" s="175" t="s">
        <v>162</v>
      </c>
    </row>
    <row r="371" spans="1:5" x14ac:dyDescent="0.15">
      <c r="A371" s="174" t="s">
        <v>412</v>
      </c>
      <c r="B371" s="174" t="s">
        <v>637</v>
      </c>
      <c r="C371" s="174" t="s">
        <v>638</v>
      </c>
      <c r="D371" s="175" t="s">
        <v>415</v>
      </c>
      <c r="E371" s="175" t="s">
        <v>162</v>
      </c>
    </row>
    <row r="372" spans="1:5" x14ac:dyDescent="0.15">
      <c r="A372" s="174" t="s">
        <v>412</v>
      </c>
      <c r="B372" s="174" t="s">
        <v>637</v>
      </c>
      <c r="C372" s="174" t="s">
        <v>639</v>
      </c>
      <c r="D372" s="175" t="s">
        <v>415</v>
      </c>
      <c r="E372" s="175" t="s">
        <v>162</v>
      </c>
    </row>
    <row r="373" spans="1:5" x14ac:dyDescent="0.15">
      <c r="A373" s="174" t="s">
        <v>412</v>
      </c>
      <c r="B373" s="174" t="s">
        <v>1883</v>
      </c>
      <c r="C373" s="174" t="s">
        <v>1837</v>
      </c>
      <c r="D373" s="175" t="s">
        <v>1880</v>
      </c>
      <c r="E373" s="175" t="s">
        <v>1885</v>
      </c>
    </row>
    <row r="374" spans="1:5" x14ac:dyDescent="0.15">
      <c r="A374" s="174" t="s">
        <v>412</v>
      </c>
      <c r="B374" s="174" t="s">
        <v>637</v>
      </c>
      <c r="C374" s="174" t="s">
        <v>640</v>
      </c>
      <c r="D374" s="175" t="s">
        <v>415</v>
      </c>
      <c r="E374" s="175" t="s">
        <v>162</v>
      </c>
    </row>
    <row r="375" spans="1:5" x14ac:dyDescent="0.15">
      <c r="A375" s="174" t="s">
        <v>412</v>
      </c>
      <c r="B375" s="174" t="s">
        <v>637</v>
      </c>
      <c r="C375" s="174" t="s">
        <v>641</v>
      </c>
      <c r="D375" s="175" t="s">
        <v>415</v>
      </c>
      <c r="E375" s="175" t="s">
        <v>162</v>
      </c>
    </row>
    <row r="376" spans="1:5" x14ac:dyDescent="0.15">
      <c r="A376" s="174" t="s">
        <v>412</v>
      </c>
      <c r="B376" s="174" t="s">
        <v>637</v>
      </c>
      <c r="C376" s="174" t="s">
        <v>642</v>
      </c>
      <c r="D376" s="175" t="s">
        <v>415</v>
      </c>
      <c r="E376" s="175" t="s">
        <v>162</v>
      </c>
    </row>
    <row r="377" spans="1:5" x14ac:dyDescent="0.15">
      <c r="A377" s="174" t="s">
        <v>412</v>
      </c>
      <c r="B377" s="174" t="s">
        <v>643</v>
      </c>
      <c r="C377" s="174" t="s">
        <v>1832</v>
      </c>
      <c r="D377" s="175" t="s">
        <v>415</v>
      </c>
      <c r="E377" s="175" t="s">
        <v>459</v>
      </c>
    </row>
    <row r="378" spans="1:5" x14ac:dyDescent="0.15">
      <c r="A378" s="174" t="s">
        <v>412</v>
      </c>
      <c r="B378" s="174" t="s">
        <v>643</v>
      </c>
      <c r="C378" s="174" t="s">
        <v>644</v>
      </c>
      <c r="D378" s="175" t="s">
        <v>415</v>
      </c>
      <c r="E378" s="175" t="s">
        <v>459</v>
      </c>
    </row>
    <row r="379" spans="1:5" x14ac:dyDescent="0.15">
      <c r="A379" s="174" t="s">
        <v>412</v>
      </c>
      <c r="B379" s="174" t="s">
        <v>643</v>
      </c>
      <c r="C379" s="174" t="s">
        <v>645</v>
      </c>
      <c r="D379" s="175" t="s">
        <v>415</v>
      </c>
      <c r="E379" s="175" t="s">
        <v>459</v>
      </c>
    </row>
    <row r="380" spans="1:5" x14ac:dyDescent="0.15">
      <c r="A380" s="174" t="s">
        <v>412</v>
      </c>
      <c r="B380" s="174" t="s">
        <v>643</v>
      </c>
      <c r="C380" s="174" t="s">
        <v>646</v>
      </c>
      <c r="D380" s="175" t="s">
        <v>415</v>
      </c>
      <c r="E380" s="175" t="s">
        <v>459</v>
      </c>
    </row>
    <row r="381" spans="1:5" x14ac:dyDescent="0.15">
      <c r="A381" s="174" t="s">
        <v>412</v>
      </c>
      <c r="B381" s="174" t="s">
        <v>643</v>
      </c>
      <c r="C381" s="174" t="s">
        <v>647</v>
      </c>
      <c r="D381" s="175" t="s">
        <v>415</v>
      </c>
      <c r="E381" s="175" t="s">
        <v>459</v>
      </c>
    </row>
    <row r="382" spans="1:5" x14ac:dyDescent="0.15">
      <c r="A382" s="174" t="s">
        <v>412</v>
      </c>
      <c r="B382" s="174" t="s">
        <v>643</v>
      </c>
      <c r="C382" s="174" t="s">
        <v>648</v>
      </c>
      <c r="D382" s="175" t="s">
        <v>415</v>
      </c>
      <c r="E382" s="175" t="s">
        <v>459</v>
      </c>
    </row>
    <row r="383" spans="1:5" x14ac:dyDescent="0.15">
      <c r="A383" s="174" t="s">
        <v>412</v>
      </c>
      <c r="B383" s="174" t="s">
        <v>643</v>
      </c>
      <c r="C383" s="174" t="s">
        <v>649</v>
      </c>
      <c r="D383" s="175" t="s">
        <v>415</v>
      </c>
      <c r="E383" s="175" t="s">
        <v>459</v>
      </c>
    </row>
    <row r="384" spans="1:5" x14ac:dyDescent="0.15">
      <c r="A384" s="174" t="s">
        <v>412</v>
      </c>
      <c r="B384" s="174" t="s">
        <v>643</v>
      </c>
      <c r="C384" s="174" t="s">
        <v>650</v>
      </c>
      <c r="D384" s="175" t="s">
        <v>415</v>
      </c>
      <c r="E384" s="175" t="s">
        <v>459</v>
      </c>
    </row>
    <row r="385" spans="1:5" x14ac:dyDescent="0.15">
      <c r="A385" s="174" t="s">
        <v>412</v>
      </c>
      <c r="B385" s="174" t="s">
        <v>643</v>
      </c>
      <c r="C385" s="174" t="s">
        <v>651</v>
      </c>
      <c r="D385" s="175" t="s">
        <v>415</v>
      </c>
      <c r="E385" s="175" t="s">
        <v>459</v>
      </c>
    </row>
    <row r="386" spans="1:5" x14ac:dyDescent="0.15">
      <c r="A386" s="174" t="s">
        <v>412</v>
      </c>
      <c r="B386" s="174" t="s">
        <v>643</v>
      </c>
      <c r="C386" s="174" t="s">
        <v>652</v>
      </c>
      <c r="D386" s="175" t="s">
        <v>415</v>
      </c>
      <c r="E386" s="175" t="s">
        <v>459</v>
      </c>
    </row>
    <row r="387" spans="1:5" x14ac:dyDescent="0.15">
      <c r="A387" s="174" t="s">
        <v>412</v>
      </c>
      <c r="B387" s="174" t="s">
        <v>643</v>
      </c>
      <c r="C387" s="174" t="s">
        <v>653</v>
      </c>
      <c r="D387" s="175" t="s">
        <v>415</v>
      </c>
      <c r="E387" s="175" t="s">
        <v>459</v>
      </c>
    </row>
    <row r="388" spans="1:5" x14ac:dyDescent="0.15">
      <c r="A388" s="174" t="s">
        <v>412</v>
      </c>
      <c r="B388" s="174" t="s">
        <v>643</v>
      </c>
      <c r="C388" s="174" t="s">
        <v>654</v>
      </c>
      <c r="D388" s="175" t="s">
        <v>415</v>
      </c>
      <c r="E388" s="175" t="s">
        <v>459</v>
      </c>
    </row>
    <row r="389" spans="1:5" x14ac:dyDescent="0.15">
      <c r="A389" s="174" t="s">
        <v>412</v>
      </c>
      <c r="B389" s="174" t="s">
        <v>643</v>
      </c>
      <c r="C389" s="174" t="s">
        <v>655</v>
      </c>
      <c r="D389" s="175" t="s">
        <v>415</v>
      </c>
      <c r="E389" s="175" t="s">
        <v>459</v>
      </c>
    </row>
    <row r="390" spans="1:5" x14ac:dyDescent="0.15">
      <c r="A390" s="174" t="s">
        <v>412</v>
      </c>
      <c r="B390" s="174" t="s">
        <v>643</v>
      </c>
      <c r="C390" s="174" t="s">
        <v>656</v>
      </c>
      <c r="D390" s="175" t="s">
        <v>415</v>
      </c>
      <c r="E390" s="175" t="s">
        <v>459</v>
      </c>
    </row>
    <row r="391" spans="1:5" x14ac:dyDescent="0.15">
      <c r="A391" s="174" t="s">
        <v>412</v>
      </c>
      <c r="B391" s="174" t="s">
        <v>643</v>
      </c>
      <c r="C391" s="174" t="s">
        <v>657</v>
      </c>
      <c r="D391" s="175" t="s">
        <v>415</v>
      </c>
      <c r="E391" s="175" t="s">
        <v>459</v>
      </c>
    </row>
    <row r="392" spans="1:5" x14ac:dyDescent="0.15">
      <c r="A392" s="174" t="s">
        <v>412</v>
      </c>
      <c r="B392" s="174" t="s">
        <v>643</v>
      </c>
      <c r="C392" s="174" t="s">
        <v>658</v>
      </c>
      <c r="D392" s="175" t="s">
        <v>415</v>
      </c>
      <c r="E392" s="175" t="s">
        <v>459</v>
      </c>
    </row>
    <row r="393" spans="1:5" x14ac:dyDescent="0.15">
      <c r="A393" s="174" t="s">
        <v>412</v>
      </c>
      <c r="B393" s="174" t="s">
        <v>643</v>
      </c>
      <c r="C393" s="174" t="s">
        <v>659</v>
      </c>
      <c r="D393" s="175" t="s">
        <v>415</v>
      </c>
      <c r="E393" s="175" t="s">
        <v>459</v>
      </c>
    </row>
    <row r="394" spans="1:5" x14ac:dyDescent="0.15">
      <c r="A394" s="174" t="s">
        <v>412</v>
      </c>
      <c r="B394" s="174" t="s">
        <v>643</v>
      </c>
      <c r="C394" s="174" t="s">
        <v>660</v>
      </c>
      <c r="D394" s="175" t="s">
        <v>415</v>
      </c>
      <c r="E394" s="175" t="s">
        <v>459</v>
      </c>
    </row>
    <row r="395" spans="1:5" x14ac:dyDescent="0.15">
      <c r="A395" s="174" t="s">
        <v>412</v>
      </c>
      <c r="B395" s="174" t="s">
        <v>643</v>
      </c>
      <c r="C395" s="174" t="s">
        <v>661</v>
      </c>
      <c r="D395" s="175" t="s">
        <v>415</v>
      </c>
      <c r="E395" s="175" t="s">
        <v>459</v>
      </c>
    </row>
    <row r="396" spans="1:5" x14ac:dyDescent="0.15">
      <c r="A396" s="174" t="s">
        <v>412</v>
      </c>
      <c r="B396" s="174" t="s">
        <v>643</v>
      </c>
      <c r="C396" s="174" t="s">
        <v>662</v>
      </c>
      <c r="D396" s="175" t="s">
        <v>415</v>
      </c>
      <c r="E396" s="175" t="s">
        <v>459</v>
      </c>
    </row>
    <row r="397" spans="1:5" x14ac:dyDescent="0.15">
      <c r="A397" s="174" t="s">
        <v>412</v>
      </c>
      <c r="B397" s="174" t="s">
        <v>643</v>
      </c>
      <c r="C397" s="174" t="s">
        <v>663</v>
      </c>
      <c r="D397" s="175" t="s">
        <v>415</v>
      </c>
      <c r="E397" s="175" t="s">
        <v>459</v>
      </c>
    </row>
    <row r="398" spans="1:5" x14ac:dyDescent="0.15">
      <c r="A398" s="174" t="s">
        <v>412</v>
      </c>
      <c r="B398" s="174" t="s">
        <v>643</v>
      </c>
      <c r="C398" s="174" t="s">
        <v>664</v>
      </c>
      <c r="D398" s="175" t="s">
        <v>415</v>
      </c>
      <c r="E398" s="175" t="s">
        <v>459</v>
      </c>
    </row>
    <row r="399" spans="1:5" x14ac:dyDescent="0.15">
      <c r="A399" s="174" t="s">
        <v>412</v>
      </c>
      <c r="B399" s="174" t="s">
        <v>643</v>
      </c>
      <c r="C399" s="174" t="s">
        <v>665</v>
      </c>
      <c r="D399" s="175" t="s">
        <v>415</v>
      </c>
      <c r="E399" s="175" t="s">
        <v>459</v>
      </c>
    </row>
    <row r="400" spans="1:5" x14ac:dyDescent="0.15">
      <c r="A400" s="174" t="s">
        <v>412</v>
      </c>
      <c r="B400" s="174" t="s">
        <v>643</v>
      </c>
      <c r="C400" s="174" t="s">
        <v>666</v>
      </c>
      <c r="D400" s="175" t="s">
        <v>415</v>
      </c>
      <c r="E400" s="175" t="s">
        <v>459</v>
      </c>
    </row>
    <row r="401" spans="1:5" x14ac:dyDescent="0.15">
      <c r="A401" s="174" t="s">
        <v>412</v>
      </c>
      <c r="B401" s="174" t="s">
        <v>643</v>
      </c>
      <c r="C401" s="174" t="s">
        <v>667</v>
      </c>
      <c r="D401" s="175" t="s">
        <v>415</v>
      </c>
      <c r="E401" s="175" t="s">
        <v>459</v>
      </c>
    </row>
    <row r="402" spans="1:5" x14ac:dyDescent="0.15">
      <c r="A402" s="174" t="s">
        <v>412</v>
      </c>
      <c r="B402" s="174" t="s">
        <v>643</v>
      </c>
      <c r="C402" s="174" t="s">
        <v>668</v>
      </c>
      <c r="D402" s="175" t="s">
        <v>415</v>
      </c>
      <c r="E402" s="175" t="s">
        <v>459</v>
      </c>
    </row>
    <row r="403" spans="1:5" x14ac:dyDescent="0.15">
      <c r="A403" s="174" t="s">
        <v>412</v>
      </c>
      <c r="B403" s="174" t="s">
        <v>643</v>
      </c>
      <c r="C403" s="174" t="s">
        <v>669</v>
      </c>
      <c r="D403" s="175" t="s">
        <v>415</v>
      </c>
      <c r="E403" s="175" t="s">
        <v>459</v>
      </c>
    </row>
    <row r="404" spans="1:5" x14ac:dyDescent="0.15">
      <c r="A404" s="174" t="s">
        <v>412</v>
      </c>
      <c r="B404" s="174" t="s">
        <v>670</v>
      </c>
      <c r="C404" s="174" t="s">
        <v>671</v>
      </c>
      <c r="D404" s="175" t="s">
        <v>415</v>
      </c>
      <c r="E404" s="175" t="s">
        <v>162</v>
      </c>
    </row>
    <row r="405" spans="1:5" x14ac:dyDescent="0.15">
      <c r="A405" s="174" t="s">
        <v>412</v>
      </c>
      <c r="B405" s="174" t="s">
        <v>670</v>
      </c>
      <c r="C405" s="174" t="s">
        <v>672</v>
      </c>
      <c r="D405" s="175" t="s">
        <v>415</v>
      </c>
      <c r="E405" s="175" t="s">
        <v>162</v>
      </c>
    </row>
    <row r="406" spans="1:5" x14ac:dyDescent="0.15">
      <c r="A406" s="174" t="s">
        <v>412</v>
      </c>
      <c r="B406" s="174" t="s">
        <v>670</v>
      </c>
      <c r="C406" s="174" t="s">
        <v>673</v>
      </c>
      <c r="D406" s="175" t="s">
        <v>415</v>
      </c>
      <c r="E406" s="175" t="s">
        <v>162</v>
      </c>
    </row>
    <row r="407" spans="1:5" x14ac:dyDescent="0.15">
      <c r="A407" s="174" t="s">
        <v>412</v>
      </c>
      <c r="B407" s="174" t="s">
        <v>670</v>
      </c>
      <c r="C407" s="174" t="s">
        <v>674</v>
      </c>
      <c r="D407" s="175" t="s">
        <v>415</v>
      </c>
      <c r="E407" s="175" t="s">
        <v>162</v>
      </c>
    </row>
    <row r="408" spans="1:5" x14ac:dyDescent="0.15">
      <c r="A408" s="174" t="s">
        <v>412</v>
      </c>
      <c r="B408" s="174" t="s">
        <v>670</v>
      </c>
      <c r="C408" s="174" t="s">
        <v>675</v>
      </c>
      <c r="D408" s="175" t="s">
        <v>415</v>
      </c>
      <c r="E408" s="175" t="s">
        <v>162</v>
      </c>
    </row>
    <row r="409" spans="1:5" x14ac:dyDescent="0.15">
      <c r="A409" s="174" t="s">
        <v>412</v>
      </c>
      <c r="B409" s="174" t="s">
        <v>670</v>
      </c>
      <c r="C409" s="174" t="s">
        <v>676</v>
      </c>
      <c r="D409" s="175" t="s">
        <v>415</v>
      </c>
      <c r="E409" s="175" t="s">
        <v>162</v>
      </c>
    </row>
    <row r="410" spans="1:5" x14ac:dyDescent="0.15">
      <c r="A410" s="174" t="s">
        <v>412</v>
      </c>
      <c r="B410" s="174" t="s">
        <v>670</v>
      </c>
      <c r="C410" s="174" t="s">
        <v>677</v>
      </c>
      <c r="D410" s="175" t="s">
        <v>415</v>
      </c>
      <c r="E410" s="175" t="s">
        <v>162</v>
      </c>
    </row>
    <row r="411" spans="1:5" x14ac:dyDescent="0.15">
      <c r="A411" s="174" t="s">
        <v>412</v>
      </c>
      <c r="B411" s="174" t="s">
        <v>670</v>
      </c>
      <c r="C411" s="174" t="s">
        <v>678</v>
      </c>
      <c r="D411" s="175" t="s">
        <v>415</v>
      </c>
      <c r="E411" s="175" t="s">
        <v>162</v>
      </c>
    </row>
    <row r="412" spans="1:5" x14ac:dyDescent="0.15">
      <c r="A412" s="174" t="s">
        <v>412</v>
      </c>
      <c r="B412" s="174" t="s">
        <v>670</v>
      </c>
      <c r="C412" s="174" t="s">
        <v>679</v>
      </c>
      <c r="D412" s="175" t="s">
        <v>415</v>
      </c>
      <c r="E412" s="175" t="s">
        <v>162</v>
      </c>
    </row>
    <row r="413" spans="1:5" x14ac:dyDescent="0.15">
      <c r="A413" s="174" t="s">
        <v>412</v>
      </c>
      <c r="B413" s="174" t="s">
        <v>670</v>
      </c>
      <c r="C413" s="174" t="s">
        <v>680</v>
      </c>
      <c r="D413" s="175" t="s">
        <v>415</v>
      </c>
      <c r="E413" s="175" t="s">
        <v>162</v>
      </c>
    </row>
    <row r="414" spans="1:5" x14ac:dyDescent="0.15">
      <c r="A414" s="174" t="s">
        <v>412</v>
      </c>
      <c r="B414" s="174" t="s">
        <v>670</v>
      </c>
      <c r="C414" s="174" t="s">
        <v>681</v>
      </c>
      <c r="D414" s="175" t="s">
        <v>415</v>
      </c>
      <c r="E414" s="175" t="s">
        <v>162</v>
      </c>
    </row>
    <row r="415" spans="1:5" x14ac:dyDescent="0.15">
      <c r="A415" s="174" t="s">
        <v>412</v>
      </c>
      <c r="B415" s="174" t="s">
        <v>670</v>
      </c>
      <c r="C415" s="174" t="s">
        <v>682</v>
      </c>
      <c r="D415" s="175" t="s">
        <v>415</v>
      </c>
      <c r="E415" s="175" t="s">
        <v>162</v>
      </c>
    </row>
    <row r="416" spans="1:5" x14ac:dyDescent="0.15">
      <c r="A416" s="174" t="s">
        <v>412</v>
      </c>
      <c r="B416" s="174" t="s">
        <v>670</v>
      </c>
      <c r="C416" s="174" t="s">
        <v>683</v>
      </c>
      <c r="D416" s="175" t="s">
        <v>415</v>
      </c>
      <c r="E416" s="175" t="s">
        <v>162</v>
      </c>
    </row>
    <row r="417" spans="1:5" x14ac:dyDescent="0.15">
      <c r="A417" s="174" t="s">
        <v>412</v>
      </c>
      <c r="B417" s="174" t="s">
        <v>670</v>
      </c>
      <c r="C417" s="174" t="s">
        <v>684</v>
      </c>
      <c r="D417" s="175" t="s">
        <v>415</v>
      </c>
      <c r="E417" s="175" t="s">
        <v>162</v>
      </c>
    </row>
    <row r="418" spans="1:5" x14ac:dyDescent="0.15">
      <c r="A418" s="174" t="s">
        <v>412</v>
      </c>
      <c r="B418" s="174" t="s">
        <v>670</v>
      </c>
      <c r="C418" s="174" t="s">
        <v>685</v>
      </c>
      <c r="D418" s="175" t="s">
        <v>415</v>
      </c>
      <c r="E418" s="175" t="s">
        <v>162</v>
      </c>
    </row>
    <row r="419" spans="1:5" x14ac:dyDescent="0.15">
      <c r="A419" s="174" t="s">
        <v>412</v>
      </c>
      <c r="B419" s="174" t="s">
        <v>686</v>
      </c>
      <c r="C419" s="174" t="s">
        <v>687</v>
      </c>
      <c r="D419" s="175" t="s">
        <v>415</v>
      </c>
      <c r="E419" s="175" t="s">
        <v>459</v>
      </c>
    </row>
    <row r="420" spans="1:5" x14ac:dyDescent="0.15">
      <c r="A420" s="174" t="s">
        <v>412</v>
      </c>
      <c r="B420" s="174" t="s">
        <v>686</v>
      </c>
      <c r="C420" s="174" t="s">
        <v>688</v>
      </c>
      <c r="D420" s="175" t="s">
        <v>415</v>
      </c>
      <c r="E420" s="175" t="s">
        <v>459</v>
      </c>
    </row>
    <row r="421" spans="1:5" x14ac:dyDescent="0.15">
      <c r="A421" s="174" t="s">
        <v>412</v>
      </c>
      <c r="B421" s="174" t="s">
        <v>686</v>
      </c>
      <c r="C421" s="174" t="s">
        <v>689</v>
      </c>
      <c r="D421" s="175" t="s">
        <v>415</v>
      </c>
      <c r="E421" s="175" t="s">
        <v>459</v>
      </c>
    </row>
    <row r="422" spans="1:5" x14ac:dyDescent="0.15">
      <c r="A422" s="174" t="s">
        <v>412</v>
      </c>
      <c r="B422" s="174" t="s">
        <v>686</v>
      </c>
      <c r="C422" s="174" t="s">
        <v>690</v>
      </c>
      <c r="D422" s="175" t="s">
        <v>415</v>
      </c>
      <c r="E422" s="175" t="s">
        <v>459</v>
      </c>
    </row>
    <row r="423" spans="1:5" x14ac:dyDescent="0.15">
      <c r="A423" s="174" t="s">
        <v>412</v>
      </c>
      <c r="B423" s="174" t="s">
        <v>686</v>
      </c>
      <c r="C423" s="174" t="s">
        <v>691</v>
      </c>
      <c r="D423" s="175" t="s">
        <v>415</v>
      </c>
      <c r="E423" s="175" t="s">
        <v>459</v>
      </c>
    </row>
    <row r="424" spans="1:5" x14ac:dyDescent="0.15">
      <c r="A424" s="174" t="s">
        <v>412</v>
      </c>
      <c r="B424" s="174" t="s">
        <v>686</v>
      </c>
      <c r="C424" s="174" t="s">
        <v>692</v>
      </c>
      <c r="D424" s="175" t="s">
        <v>415</v>
      </c>
      <c r="E424" s="175" t="s">
        <v>459</v>
      </c>
    </row>
    <row r="425" spans="1:5" x14ac:dyDescent="0.15">
      <c r="A425" s="174" t="s">
        <v>412</v>
      </c>
      <c r="B425" s="174" t="s">
        <v>686</v>
      </c>
      <c r="C425" s="174" t="s">
        <v>693</v>
      </c>
      <c r="D425" s="175" t="s">
        <v>415</v>
      </c>
      <c r="E425" s="175" t="s">
        <v>459</v>
      </c>
    </row>
    <row r="426" spans="1:5" x14ac:dyDescent="0.15">
      <c r="A426" s="174" t="s">
        <v>412</v>
      </c>
      <c r="B426" s="174" t="s">
        <v>686</v>
      </c>
      <c r="C426" s="174" t="s">
        <v>694</v>
      </c>
      <c r="D426" s="175" t="s">
        <v>415</v>
      </c>
      <c r="E426" s="175" t="s">
        <v>459</v>
      </c>
    </row>
    <row r="427" spans="1:5" x14ac:dyDescent="0.15">
      <c r="A427" s="174" t="s">
        <v>412</v>
      </c>
      <c r="B427" s="174" t="s">
        <v>686</v>
      </c>
      <c r="C427" s="174" t="s">
        <v>695</v>
      </c>
      <c r="D427" s="175" t="s">
        <v>415</v>
      </c>
      <c r="E427" s="175" t="s">
        <v>459</v>
      </c>
    </row>
    <row r="428" spans="1:5" x14ac:dyDescent="0.15">
      <c r="A428" s="174" t="s">
        <v>412</v>
      </c>
      <c r="B428" s="174" t="s">
        <v>686</v>
      </c>
      <c r="C428" s="174" t="s">
        <v>696</v>
      </c>
      <c r="D428" s="175" t="s">
        <v>415</v>
      </c>
      <c r="E428" s="175" t="s">
        <v>459</v>
      </c>
    </row>
    <row r="429" spans="1:5" x14ac:dyDescent="0.15">
      <c r="A429" s="174" t="s">
        <v>412</v>
      </c>
      <c r="B429" s="174" t="s">
        <v>686</v>
      </c>
      <c r="C429" s="174" t="s">
        <v>697</v>
      </c>
      <c r="D429" s="175" t="s">
        <v>415</v>
      </c>
      <c r="E429" s="175" t="s">
        <v>459</v>
      </c>
    </row>
    <row r="430" spans="1:5" x14ac:dyDescent="0.15">
      <c r="A430" s="174" t="s">
        <v>412</v>
      </c>
      <c r="B430" s="174" t="s">
        <v>686</v>
      </c>
      <c r="C430" s="174" t="s">
        <v>698</v>
      </c>
      <c r="D430" s="175" t="s">
        <v>415</v>
      </c>
      <c r="E430" s="175" t="s">
        <v>459</v>
      </c>
    </row>
    <row r="431" spans="1:5" x14ac:dyDescent="0.15">
      <c r="A431" s="174" t="s">
        <v>412</v>
      </c>
      <c r="B431" s="174" t="s">
        <v>699</v>
      </c>
      <c r="C431" s="174" t="s">
        <v>700</v>
      </c>
      <c r="D431" s="175" t="s">
        <v>415</v>
      </c>
      <c r="E431" s="175" t="s">
        <v>459</v>
      </c>
    </row>
    <row r="432" spans="1:5" x14ac:dyDescent="0.15">
      <c r="A432" s="174" t="s">
        <v>412</v>
      </c>
      <c r="B432" s="174" t="s">
        <v>699</v>
      </c>
      <c r="C432" s="174" t="s">
        <v>701</v>
      </c>
      <c r="D432" s="175" t="s">
        <v>415</v>
      </c>
      <c r="E432" s="175" t="s">
        <v>459</v>
      </c>
    </row>
    <row r="433" spans="1:5" x14ac:dyDescent="0.15">
      <c r="A433" s="174" t="s">
        <v>412</v>
      </c>
      <c r="B433" s="174" t="s">
        <v>699</v>
      </c>
      <c r="C433" s="174" t="s">
        <v>702</v>
      </c>
      <c r="D433" s="175" t="s">
        <v>415</v>
      </c>
      <c r="E433" s="175" t="s">
        <v>459</v>
      </c>
    </row>
    <row r="434" spans="1:5" x14ac:dyDescent="0.15">
      <c r="A434" s="174" t="s">
        <v>412</v>
      </c>
      <c r="B434" s="174" t="s">
        <v>699</v>
      </c>
      <c r="C434" s="174" t="s">
        <v>703</v>
      </c>
      <c r="D434" s="175" t="s">
        <v>415</v>
      </c>
      <c r="E434" s="175" t="s">
        <v>459</v>
      </c>
    </row>
    <row r="435" spans="1:5" x14ac:dyDescent="0.15">
      <c r="A435" s="174" t="s">
        <v>412</v>
      </c>
      <c r="B435" s="174" t="s">
        <v>699</v>
      </c>
      <c r="C435" s="174" t="s">
        <v>704</v>
      </c>
      <c r="D435" s="175" t="s">
        <v>415</v>
      </c>
      <c r="E435" s="175" t="s">
        <v>459</v>
      </c>
    </row>
    <row r="436" spans="1:5" x14ac:dyDescent="0.15">
      <c r="A436" s="174" t="s">
        <v>412</v>
      </c>
      <c r="B436" s="174" t="s">
        <v>699</v>
      </c>
      <c r="C436" s="174" t="s">
        <v>705</v>
      </c>
      <c r="D436" s="175" t="s">
        <v>415</v>
      </c>
      <c r="E436" s="175" t="s">
        <v>459</v>
      </c>
    </row>
    <row r="437" spans="1:5" x14ac:dyDescent="0.15">
      <c r="A437" s="174" t="s">
        <v>412</v>
      </c>
      <c r="B437" s="174" t="s">
        <v>699</v>
      </c>
      <c r="C437" s="174" t="s">
        <v>706</v>
      </c>
      <c r="D437" s="175" t="s">
        <v>415</v>
      </c>
      <c r="E437" s="175" t="s">
        <v>459</v>
      </c>
    </row>
    <row r="438" spans="1:5" x14ac:dyDescent="0.15">
      <c r="A438" s="174" t="s">
        <v>412</v>
      </c>
      <c r="B438" s="174" t="s">
        <v>699</v>
      </c>
      <c r="C438" s="174" t="s">
        <v>707</v>
      </c>
      <c r="D438" s="175" t="s">
        <v>415</v>
      </c>
      <c r="E438" s="175" t="s">
        <v>459</v>
      </c>
    </row>
    <row r="439" spans="1:5" x14ac:dyDescent="0.15">
      <c r="A439" s="174" t="s">
        <v>412</v>
      </c>
      <c r="B439" s="174" t="s">
        <v>699</v>
      </c>
      <c r="C439" s="174" t="s">
        <v>708</v>
      </c>
      <c r="D439" s="175" t="s">
        <v>415</v>
      </c>
      <c r="E439" s="175" t="s">
        <v>459</v>
      </c>
    </row>
    <row r="440" spans="1:5" x14ac:dyDescent="0.15">
      <c r="A440" s="174" t="s">
        <v>412</v>
      </c>
      <c r="B440" s="174" t="s">
        <v>699</v>
      </c>
      <c r="C440" s="174" t="s">
        <v>709</v>
      </c>
      <c r="D440" s="175" t="s">
        <v>415</v>
      </c>
      <c r="E440" s="175" t="s">
        <v>459</v>
      </c>
    </row>
    <row r="441" spans="1:5" x14ac:dyDescent="0.15">
      <c r="A441" s="174" t="s">
        <v>412</v>
      </c>
      <c r="B441" s="174" t="s">
        <v>699</v>
      </c>
      <c r="C441" s="174" t="s">
        <v>710</v>
      </c>
      <c r="D441" s="175" t="s">
        <v>415</v>
      </c>
      <c r="E441" s="175" t="s">
        <v>459</v>
      </c>
    </row>
    <row r="442" spans="1:5" x14ac:dyDescent="0.15">
      <c r="A442" s="174" t="s">
        <v>412</v>
      </c>
      <c r="B442" s="174" t="s">
        <v>699</v>
      </c>
      <c r="C442" s="174" t="s">
        <v>711</v>
      </c>
      <c r="D442" s="175" t="s">
        <v>415</v>
      </c>
      <c r="E442" s="175" t="s">
        <v>459</v>
      </c>
    </row>
    <row r="443" spans="1:5" x14ac:dyDescent="0.15">
      <c r="A443" s="174" t="s">
        <v>412</v>
      </c>
      <c r="B443" s="174" t="s">
        <v>699</v>
      </c>
      <c r="C443" s="174" t="s">
        <v>712</v>
      </c>
      <c r="D443" s="175" t="s">
        <v>415</v>
      </c>
      <c r="E443" s="175" t="s">
        <v>459</v>
      </c>
    </row>
    <row r="444" spans="1:5" x14ac:dyDescent="0.15">
      <c r="A444" s="174" t="s">
        <v>412</v>
      </c>
      <c r="B444" s="174" t="s">
        <v>699</v>
      </c>
      <c r="C444" s="174" t="s">
        <v>713</v>
      </c>
      <c r="D444" s="175" t="s">
        <v>415</v>
      </c>
      <c r="E444" s="175" t="s">
        <v>459</v>
      </c>
    </row>
    <row r="445" spans="1:5" x14ac:dyDescent="0.15">
      <c r="A445" s="174" t="s">
        <v>412</v>
      </c>
      <c r="B445" s="174" t="s">
        <v>1886</v>
      </c>
      <c r="C445" s="174" t="s">
        <v>1838</v>
      </c>
      <c r="D445" s="175" t="s">
        <v>1880</v>
      </c>
      <c r="E445" s="175" t="s">
        <v>1882</v>
      </c>
    </row>
    <row r="446" spans="1:5" x14ac:dyDescent="0.15">
      <c r="A446" s="174" t="s">
        <v>412</v>
      </c>
      <c r="B446" s="174" t="s">
        <v>699</v>
      </c>
      <c r="C446" s="174" t="s">
        <v>714</v>
      </c>
      <c r="D446" s="175" t="s">
        <v>415</v>
      </c>
      <c r="E446" s="175" t="s">
        <v>459</v>
      </c>
    </row>
    <row r="447" spans="1:5" x14ac:dyDescent="0.15">
      <c r="A447" s="174" t="s">
        <v>412</v>
      </c>
      <c r="B447" s="174" t="s">
        <v>699</v>
      </c>
      <c r="C447" s="174" t="s">
        <v>715</v>
      </c>
      <c r="D447" s="175" t="s">
        <v>415</v>
      </c>
      <c r="E447" s="175" t="s">
        <v>459</v>
      </c>
    </row>
    <row r="448" spans="1:5" x14ac:dyDescent="0.15">
      <c r="A448" s="174" t="s">
        <v>412</v>
      </c>
      <c r="B448" s="174" t="s">
        <v>699</v>
      </c>
      <c r="C448" s="174" t="s">
        <v>716</v>
      </c>
      <c r="D448" s="175" t="s">
        <v>415</v>
      </c>
      <c r="E448" s="175" t="s">
        <v>459</v>
      </c>
    </row>
    <row r="449" spans="1:5" x14ac:dyDescent="0.15">
      <c r="A449" s="174" t="s">
        <v>412</v>
      </c>
      <c r="B449" s="174" t="s">
        <v>699</v>
      </c>
      <c r="C449" s="174" t="s">
        <v>717</v>
      </c>
      <c r="D449" s="175" t="s">
        <v>415</v>
      </c>
      <c r="E449" s="175" t="s">
        <v>459</v>
      </c>
    </row>
    <row r="450" spans="1:5" x14ac:dyDescent="0.15">
      <c r="A450" s="174" t="s">
        <v>412</v>
      </c>
      <c r="B450" s="174" t="s">
        <v>699</v>
      </c>
      <c r="C450" s="174" t="s">
        <v>718</v>
      </c>
      <c r="D450" s="175" t="s">
        <v>415</v>
      </c>
      <c r="E450" s="175" t="s">
        <v>459</v>
      </c>
    </row>
    <row r="451" spans="1:5" x14ac:dyDescent="0.15">
      <c r="A451" s="174" t="s">
        <v>412</v>
      </c>
      <c r="B451" s="174" t="s">
        <v>699</v>
      </c>
      <c r="C451" s="174" t="s">
        <v>719</v>
      </c>
      <c r="D451" s="175" t="s">
        <v>415</v>
      </c>
      <c r="E451" s="175" t="s">
        <v>459</v>
      </c>
    </row>
    <row r="452" spans="1:5" x14ac:dyDescent="0.15">
      <c r="A452" s="174" t="s">
        <v>412</v>
      </c>
      <c r="B452" s="174" t="s">
        <v>699</v>
      </c>
      <c r="C452" s="174" t="s">
        <v>720</v>
      </c>
      <c r="D452" s="175" t="s">
        <v>415</v>
      </c>
      <c r="E452" s="175" t="s">
        <v>459</v>
      </c>
    </row>
    <row r="453" spans="1:5" x14ac:dyDescent="0.15">
      <c r="A453" s="174" t="s">
        <v>412</v>
      </c>
      <c r="B453" s="174" t="s">
        <v>699</v>
      </c>
      <c r="C453" s="174" t="s">
        <v>721</v>
      </c>
      <c r="D453" s="175" t="s">
        <v>415</v>
      </c>
      <c r="E453" s="175" t="s">
        <v>459</v>
      </c>
    </row>
    <row r="454" spans="1:5" x14ac:dyDescent="0.15">
      <c r="A454" s="174" t="s">
        <v>412</v>
      </c>
      <c r="B454" s="174" t="s">
        <v>699</v>
      </c>
      <c r="C454" s="174" t="s">
        <v>722</v>
      </c>
      <c r="D454" s="175" t="s">
        <v>415</v>
      </c>
      <c r="E454" s="175" t="s">
        <v>459</v>
      </c>
    </row>
    <row r="455" spans="1:5" x14ac:dyDescent="0.15">
      <c r="A455" s="174" t="s">
        <v>412</v>
      </c>
      <c r="B455" s="174" t="s">
        <v>699</v>
      </c>
      <c r="C455" s="174" t="s">
        <v>723</v>
      </c>
      <c r="D455" s="175" t="s">
        <v>415</v>
      </c>
      <c r="E455" s="175" t="s">
        <v>459</v>
      </c>
    </row>
    <row r="456" spans="1:5" x14ac:dyDescent="0.15">
      <c r="A456" s="174" t="s">
        <v>412</v>
      </c>
      <c r="B456" s="174" t="s">
        <v>699</v>
      </c>
      <c r="C456" s="174" t="s">
        <v>724</v>
      </c>
      <c r="D456" s="175" t="s">
        <v>415</v>
      </c>
      <c r="E456" s="175" t="s">
        <v>459</v>
      </c>
    </row>
    <row r="457" spans="1:5" x14ac:dyDescent="0.15">
      <c r="A457" s="174" t="s">
        <v>412</v>
      </c>
      <c r="B457" s="174" t="s">
        <v>699</v>
      </c>
      <c r="C457" s="174" t="s">
        <v>725</v>
      </c>
      <c r="D457" s="175" t="s">
        <v>415</v>
      </c>
      <c r="E457" s="175" t="s">
        <v>459</v>
      </c>
    </row>
    <row r="458" spans="1:5" x14ac:dyDescent="0.15">
      <c r="A458" s="174" t="s">
        <v>412</v>
      </c>
      <c r="B458" s="174" t="s">
        <v>699</v>
      </c>
      <c r="C458" s="174" t="s">
        <v>726</v>
      </c>
      <c r="D458" s="175" t="s">
        <v>415</v>
      </c>
      <c r="E458" s="175" t="s">
        <v>459</v>
      </c>
    </row>
    <row r="459" spans="1:5" x14ac:dyDescent="0.15">
      <c r="A459" s="174" t="s">
        <v>412</v>
      </c>
      <c r="B459" s="174" t="s">
        <v>699</v>
      </c>
      <c r="C459" s="174" t="s">
        <v>727</v>
      </c>
      <c r="D459" s="175" t="s">
        <v>415</v>
      </c>
      <c r="E459" s="175" t="s">
        <v>459</v>
      </c>
    </row>
    <row r="460" spans="1:5" x14ac:dyDescent="0.15">
      <c r="A460" s="174" t="s">
        <v>412</v>
      </c>
      <c r="B460" s="174" t="s">
        <v>699</v>
      </c>
      <c r="C460" s="174" t="s">
        <v>728</v>
      </c>
      <c r="D460" s="175" t="s">
        <v>415</v>
      </c>
      <c r="E460" s="175" t="s">
        <v>459</v>
      </c>
    </row>
    <row r="461" spans="1:5" x14ac:dyDescent="0.15">
      <c r="A461" s="174" t="s">
        <v>412</v>
      </c>
      <c r="B461" s="174" t="s">
        <v>699</v>
      </c>
      <c r="C461" s="174" t="s">
        <v>729</v>
      </c>
      <c r="D461" s="175" t="s">
        <v>415</v>
      </c>
      <c r="E461" s="175" t="s">
        <v>459</v>
      </c>
    </row>
    <row r="462" spans="1:5" x14ac:dyDescent="0.15">
      <c r="A462" s="174" t="s">
        <v>412</v>
      </c>
      <c r="B462" s="174" t="s">
        <v>699</v>
      </c>
      <c r="C462" s="174" t="s">
        <v>730</v>
      </c>
      <c r="D462" s="175" t="s">
        <v>415</v>
      </c>
      <c r="E462" s="175" t="s">
        <v>459</v>
      </c>
    </row>
    <row r="463" spans="1:5" x14ac:dyDescent="0.15">
      <c r="A463" s="174" t="s">
        <v>412</v>
      </c>
      <c r="B463" s="174" t="s">
        <v>699</v>
      </c>
      <c r="C463" s="174" t="s">
        <v>731</v>
      </c>
      <c r="D463" s="175" t="s">
        <v>415</v>
      </c>
      <c r="E463" s="175" t="s">
        <v>459</v>
      </c>
    </row>
    <row r="464" spans="1:5" x14ac:dyDescent="0.15">
      <c r="A464" s="174" t="s">
        <v>412</v>
      </c>
      <c r="B464" s="174" t="s">
        <v>699</v>
      </c>
      <c r="C464" s="174" t="s">
        <v>732</v>
      </c>
      <c r="D464" s="175" t="s">
        <v>415</v>
      </c>
      <c r="E464" s="175" t="s">
        <v>459</v>
      </c>
    </row>
    <row r="465" spans="1:5" x14ac:dyDescent="0.15">
      <c r="A465" s="174" t="s">
        <v>412</v>
      </c>
      <c r="B465" s="174" t="s">
        <v>699</v>
      </c>
      <c r="C465" s="174" t="s">
        <v>733</v>
      </c>
      <c r="D465" s="175" t="s">
        <v>415</v>
      </c>
      <c r="E465" s="175" t="s">
        <v>459</v>
      </c>
    </row>
    <row r="466" spans="1:5" x14ac:dyDescent="0.15">
      <c r="A466" s="174" t="s">
        <v>412</v>
      </c>
      <c r="B466" s="174" t="s">
        <v>699</v>
      </c>
      <c r="C466" s="174" t="s">
        <v>734</v>
      </c>
      <c r="D466" s="175" t="s">
        <v>415</v>
      </c>
      <c r="E466" s="175" t="s">
        <v>459</v>
      </c>
    </row>
    <row r="467" spans="1:5" x14ac:dyDescent="0.15">
      <c r="A467" s="174" t="s">
        <v>412</v>
      </c>
      <c r="B467" s="174" t="s">
        <v>699</v>
      </c>
      <c r="C467" s="174" t="s">
        <v>735</v>
      </c>
      <c r="D467" s="175" t="s">
        <v>415</v>
      </c>
      <c r="E467" s="175" t="s">
        <v>459</v>
      </c>
    </row>
    <row r="468" spans="1:5" x14ac:dyDescent="0.15">
      <c r="A468" s="174" t="s">
        <v>412</v>
      </c>
      <c r="B468" s="174" t="s">
        <v>699</v>
      </c>
      <c r="C468" s="174" t="s">
        <v>736</v>
      </c>
      <c r="D468" s="175" t="s">
        <v>415</v>
      </c>
      <c r="E468" s="175" t="s">
        <v>459</v>
      </c>
    </row>
    <row r="469" spans="1:5" x14ac:dyDescent="0.15">
      <c r="A469" s="174" t="s">
        <v>412</v>
      </c>
      <c r="B469" s="174" t="s">
        <v>699</v>
      </c>
      <c r="C469" s="174" t="s">
        <v>737</v>
      </c>
      <c r="D469" s="175" t="s">
        <v>415</v>
      </c>
      <c r="E469" s="175" t="s">
        <v>459</v>
      </c>
    </row>
    <row r="470" spans="1:5" x14ac:dyDescent="0.15">
      <c r="A470" s="174" t="s">
        <v>412</v>
      </c>
      <c r="B470" s="174" t="s">
        <v>699</v>
      </c>
      <c r="C470" s="174" t="s">
        <v>738</v>
      </c>
      <c r="D470" s="175" t="s">
        <v>415</v>
      </c>
      <c r="E470" s="175" t="s">
        <v>459</v>
      </c>
    </row>
    <row r="471" spans="1:5" x14ac:dyDescent="0.15">
      <c r="A471" s="174" t="s">
        <v>412</v>
      </c>
      <c r="B471" s="174" t="s">
        <v>699</v>
      </c>
      <c r="C471" s="174" t="s">
        <v>739</v>
      </c>
      <c r="D471" s="175" t="s">
        <v>415</v>
      </c>
      <c r="E471" s="175" t="s">
        <v>459</v>
      </c>
    </row>
    <row r="472" spans="1:5" x14ac:dyDescent="0.15">
      <c r="A472" s="174" t="s">
        <v>412</v>
      </c>
      <c r="B472" s="174" t="s">
        <v>699</v>
      </c>
      <c r="C472" s="174" t="s">
        <v>740</v>
      </c>
      <c r="D472" s="175" t="s">
        <v>415</v>
      </c>
      <c r="E472" s="175" t="s">
        <v>459</v>
      </c>
    </row>
    <row r="473" spans="1:5" x14ac:dyDescent="0.15">
      <c r="A473" s="174" t="s">
        <v>412</v>
      </c>
      <c r="B473" s="174" t="s">
        <v>699</v>
      </c>
      <c r="C473" s="174" t="s">
        <v>741</v>
      </c>
      <c r="D473" s="175" t="s">
        <v>415</v>
      </c>
      <c r="E473" s="175" t="s">
        <v>459</v>
      </c>
    </row>
    <row r="474" spans="1:5" x14ac:dyDescent="0.15">
      <c r="A474" s="174" t="s">
        <v>412</v>
      </c>
      <c r="B474" s="174" t="s">
        <v>699</v>
      </c>
      <c r="C474" s="174" t="s">
        <v>742</v>
      </c>
      <c r="D474" s="175" t="s">
        <v>415</v>
      </c>
      <c r="E474" s="175" t="s">
        <v>459</v>
      </c>
    </row>
    <row r="475" spans="1:5" x14ac:dyDescent="0.15">
      <c r="A475" s="174" t="s">
        <v>412</v>
      </c>
      <c r="B475" s="174" t="s">
        <v>699</v>
      </c>
      <c r="C475" s="174" t="s">
        <v>743</v>
      </c>
      <c r="D475" s="175" t="s">
        <v>415</v>
      </c>
      <c r="E475" s="175" t="s">
        <v>459</v>
      </c>
    </row>
    <row r="476" spans="1:5" x14ac:dyDescent="0.15">
      <c r="A476" s="174" t="s">
        <v>412</v>
      </c>
      <c r="B476" s="174" t="s">
        <v>699</v>
      </c>
      <c r="C476" s="174" t="s">
        <v>744</v>
      </c>
      <c r="D476" s="175" t="s">
        <v>415</v>
      </c>
      <c r="E476" s="175" t="s">
        <v>459</v>
      </c>
    </row>
    <row r="477" spans="1:5" x14ac:dyDescent="0.15">
      <c r="A477" s="174" t="s">
        <v>412</v>
      </c>
      <c r="B477" s="174" t="s">
        <v>745</v>
      </c>
      <c r="C477" s="174" t="s">
        <v>746</v>
      </c>
      <c r="D477" s="175" t="s">
        <v>415</v>
      </c>
      <c r="E477" s="175" t="s">
        <v>163</v>
      </c>
    </row>
    <row r="478" spans="1:5" x14ac:dyDescent="0.15">
      <c r="A478" s="174" t="s">
        <v>412</v>
      </c>
      <c r="B478" s="174" t="s">
        <v>745</v>
      </c>
      <c r="C478" s="174" t="s">
        <v>747</v>
      </c>
      <c r="D478" s="175" t="s">
        <v>415</v>
      </c>
      <c r="E478" s="175" t="s">
        <v>163</v>
      </c>
    </row>
    <row r="479" spans="1:5" x14ac:dyDescent="0.15">
      <c r="A479" s="174" t="s">
        <v>412</v>
      </c>
      <c r="B479" s="174" t="s">
        <v>745</v>
      </c>
      <c r="C479" s="174" t="s">
        <v>748</v>
      </c>
      <c r="D479" s="175" t="s">
        <v>415</v>
      </c>
      <c r="E479" s="175" t="s">
        <v>163</v>
      </c>
    </row>
    <row r="480" spans="1:5" x14ac:dyDescent="0.15">
      <c r="A480" s="174" t="s">
        <v>412</v>
      </c>
      <c r="B480" s="174" t="s">
        <v>745</v>
      </c>
      <c r="C480" s="174" t="s">
        <v>749</v>
      </c>
      <c r="D480" s="175" t="s">
        <v>415</v>
      </c>
      <c r="E480" s="175" t="s">
        <v>163</v>
      </c>
    </row>
    <row r="481" spans="1:5" x14ac:dyDescent="0.15">
      <c r="A481" s="174" t="s">
        <v>412</v>
      </c>
      <c r="B481" s="174" t="s">
        <v>745</v>
      </c>
      <c r="C481" s="174" t="s">
        <v>750</v>
      </c>
      <c r="D481" s="175" t="s">
        <v>415</v>
      </c>
      <c r="E481" s="175" t="s">
        <v>163</v>
      </c>
    </row>
    <row r="482" spans="1:5" x14ac:dyDescent="0.15">
      <c r="A482" s="174" t="s">
        <v>412</v>
      </c>
      <c r="B482" s="174" t="s">
        <v>745</v>
      </c>
      <c r="C482" s="174" t="s">
        <v>751</v>
      </c>
      <c r="D482" s="175" t="s">
        <v>415</v>
      </c>
      <c r="E482" s="175" t="s">
        <v>163</v>
      </c>
    </row>
    <row r="483" spans="1:5" x14ac:dyDescent="0.15">
      <c r="A483" s="174" t="s">
        <v>412</v>
      </c>
      <c r="B483" s="174" t="s">
        <v>745</v>
      </c>
      <c r="C483" s="174" t="s">
        <v>752</v>
      </c>
      <c r="D483" s="175" t="s">
        <v>415</v>
      </c>
      <c r="E483" s="175" t="s">
        <v>163</v>
      </c>
    </row>
    <row r="484" spans="1:5" x14ac:dyDescent="0.15">
      <c r="A484" s="174" t="s">
        <v>412</v>
      </c>
      <c r="B484" s="174" t="s">
        <v>745</v>
      </c>
      <c r="C484" s="174" t="s">
        <v>753</v>
      </c>
      <c r="D484" s="175" t="s">
        <v>415</v>
      </c>
      <c r="E484" s="175" t="s">
        <v>163</v>
      </c>
    </row>
    <row r="485" spans="1:5" x14ac:dyDescent="0.15">
      <c r="A485" s="174" t="s">
        <v>412</v>
      </c>
      <c r="B485" s="174" t="s">
        <v>745</v>
      </c>
      <c r="C485" s="174" t="s">
        <v>754</v>
      </c>
      <c r="D485" s="175" t="s">
        <v>415</v>
      </c>
      <c r="E485" s="175" t="s">
        <v>163</v>
      </c>
    </row>
    <row r="486" spans="1:5" x14ac:dyDescent="0.15">
      <c r="A486" s="174" t="s">
        <v>412</v>
      </c>
      <c r="B486" s="174" t="s">
        <v>745</v>
      </c>
      <c r="C486" s="174" t="s">
        <v>755</v>
      </c>
      <c r="D486" s="175" t="s">
        <v>415</v>
      </c>
      <c r="E486" s="175" t="s">
        <v>163</v>
      </c>
    </row>
    <row r="487" spans="1:5" x14ac:dyDescent="0.15">
      <c r="A487" s="174" t="s">
        <v>412</v>
      </c>
      <c r="B487" s="174" t="s">
        <v>745</v>
      </c>
      <c r="C487" s="174" t="s">
        <v>756</v>
      </c>
      <c r="D487" s="175" t="s">
        <v>415</v>
      </c>
      <c r="E487" s="175" t="s">
        <v>163</v>
      </c>
    </row>
    <row r="488" spans="1:5" x14ac:dyDescent="0.15">
      <c r="A488" s="174" t="s">
        <v>412</v>
      </c>
      <c r="B488" s="174" t="s">
        <v>745</v>
      </c>
      <c r="C488" s="174" t="s">
        <v>757</v>
      </c>
      <c r="D488" s="175" t="s">
        <v>415</v>
      </c>
      <c r="E488" s="175" t="s">
        <v>163</v>
      </c>
    </row>
    <row r="489" spans="1:5" x14ac:dyDescent="0.15">
      <c r="A489" s="174" t="s">
        <v>412</v>
      </c>
      <c r="B489" s="174" t="s">
        <v>745</v>
      </c>
      <c r="C489" s="174" t="s">
        <v>758</v>
      </c>
      <c r="D489" s="175" t="s">
        <v>415</v>
      </c>
      <c r="E489" s="175" t="s">
        <v>163</v>
      </c>
    </row>
    <row r="490" spans="1:5" x14ac:dyDescent="0.15">
      <c r="A490" s="174" t="s">
        <v>412</v>
      </c>
      <c r="B490" s="174" t="s">
        <v>745</v>
      </c>
      <c r="C490" s="174" t="s">
        <v>759</v>
      </c>
      <c r="D490" s="175" t="s">
        <v>415</v>
      </c>
      <c r="E490" s="175" t="s">
        <v>163</v>
      </c>
    </row>
    <row r="491" spans="1:5" x14ac:dyDescent="0.15">
      <c r="A491" s="174" t="s">
        <v>412</v>
      </c>
      <c r="B491" s="174" t="s">
        <v>745</v>
      </c>
      <c r="C491" s="174" t="s">
        <v>760</v>
      </c>
      <c r="D491" s="175" t="s">
        <v>415</v>
      </c>
      <c r="E491" s="175" t="s">
        <v>163</v>
      </c>
    </row>
    <row r="492" spans="1:5" x14ac:dyDescent="0.15">
      <c r="A492" s="174" t="s">
        <v>412</v>
      </c>
      <c r="B492" s="174" t="s">
        <v>745</v>
      </c>
      <c r="C492" s="174" t="s">
        <v>761</v>
      </c>
      <c r="D492" s="175" t="s">
        <v>415</v>
      </c>
      <c r="E492" s="175" t="s">
        <v>163</v>
      </c>
    </row>
    <row r="493" spans="1:5" x14ac:dyDescent="0.15">
      <c r="A493" s="174" t="s">
        <v>412</v>
      </c>
      <c r="B493" s="174" t="s">
        <v>745</v>
      </c>
      <c r="C493" s="174" t="s">
        <v>762</v>
      </c>
      <c r="D493" s="175" t="s">
        <v>415</v>
      </c>
      <c r="E493" s="175" t="s">
        <v>163</v>
      </c>
    </row>
    <row r="494" spans="1:5" x14ac:dyDescent="0.15">
      <c r="A494" s="174" t="s">
        <v>412</v>
      </c>
      <c r="B494" s="174" t="s">
        <v>745</v>
      </c>
      <c r="C494" s="174" t="s">
        <v>763</v>
      </c>
      <c r="D494" s="175" t="s">
        <v>415</v>
      </c>
      <c r="E494" s="175" t="s">
        <v>163</v>
      </c>
    </row>
    <row r="495" spans="1:5" x14ac:dyDescent="0.15">
      <c r="A495" s="174" t="s">
        <v>412</v>
      </c>
      <c r="B495" s="174" t="s">
        <v>745</v>
      </c>
      <c r="C495" s="174" t="s">
        <v>764</v>
      </c>
      <c r="D495" s="175" t="s">
        <v>415</v>
      </c>
      <c r="E495" s="175" t="s">
        <v>163</v>
      </c>
    </row>
    <row r="496" spans="1:5" x14ac:dyDescent="0.15">
      <c r="A496" s="174" t="s">
        <v>412</v>
      </c>
      <c r="B496" s="174" t="s">
        <v>745</v>
      </c>
      <c r="C496" s="174" t="s">
        <v>765</v>
      </c>
      <c r="D496" s="175" t="s">
        <v>415</v>
      </c>
      <c r="E496" s="175" t="s">
        <v>163</v>
      </c>
    </row>
    <row r="497" spans="1:5" x14ac:dyDescent="0.15">
      <c r="A497" s="174" t="s">
        <v>412</v>
      </c>
      <c r="B497" s="174" t="s">
        <v>745</v>
      </c>
      <c r="C497" s="174" t="s">
        <v>766</v>
      </c>
      <c r="D497" s="175" t="s">
        <v>415</v>
      </c>
      <c r="E497" s="175" t="s">
        <v>163</v>
      </c>
    </row>
    <row r="498" spans="1:5" x14ac:dyDescent="0.15">
      <c r="A498" s="174" t="s">
        <v>412</v>
      </c>
      <c r="B498" s="174" t="s">
        <v>745</v>
      </c>
      <c r="C498" s="174" t="s">
        <v>767</v>
      </c>
      <c r="D498" s="175" t="s">
        <v>415</v>
      </c>
      <c r="E498" s="175" t="s">
        <v>163</v>
      </c>
    </row>
    <row r="499" spans="1:5" x14ac:dyDescent="0.15">
      <c r="A499" s="174" t="s">
        <v>412</v>
      </c>
      <c r="B499" s="174" t="s">
        <v>745</v>
      </c>
      <c r="C499" s="174" t="s">
        <v>768</v>
      </c>
      <c r="D499" s="175" t="s">
        <v>415</v>
      </c>
      <c r="E499" s="175" t="s">
        <v>163</v>
      </c>
    </row>
    <row r="500" spans="1:5" x14ac:dyDescent="0.15">
      <c r="A500" s="174" t="s">
        <v>412</v>
      </c>
      <c r="B500" s="174" t="s">
        <v>745</v>
      </c>
      <c r="C500" s="174" t="s">
        <v>769</v>
      </c>
      <c r="D500" s="175" t="s">
        <v>415</v>
      </c>
      <c r="E500" s="175" t="s">
        <v>163</v>
      </c>
    </row>
    <row r="501" spans="1:5" x14ac:dyDescent="0.15">
      <c r="A501" s="174" t="s">
        <v>412</v>
      </c>
      <c r="B501" s="174" t="s">
        <v>745</v>
      </c>
      <c r="C501" s="174" t="s">
        <v>770</v>
      </c>
      <c r="D501" s="175" t="s">
        <v>415</v>
      </c>
      <c r="E501" s="175" t="s">
        <v>163</v>
      </c>
    </row>
    <row r="502" spans="1:5" x14ac:dyDescent="0.15">
      <c r="A502" s="174" t="s">
        <v>412</v>
      </c>
      <c r="B502" s="174" t="s">
        <v>745</v>
      </c>
      <c r="C502" s="174" t="s">
        <v>771</v>
      </c>
      <c r="D502" s="175" t="s">
        <v>415</v>
      </c>
      <c r="E502" s="175" t="s">
        <v>163</v>
      </c>
    </row>
    <row r="503" spans="1:5" x14ac:dyDescent="0.15">
      <c r="A503" s="174" t="s">
        <v>412</v>
      </c>
      <c r="B503" s="174" t="s">
        <v>772</v>
      </c>
      <c r="C503" s="174" t="s">
        <v>773</v>
      </c>
      <c r="D503" s="175" t="s">
        <v>415</v>
      </c>
      <c r="E503" s="175" t="s">
        <v>163</v>
      </c>
    </row>
    <row r="504" spans="1:5" x14ac:dyDescent="0.15">
      <c r="A504" s="174" t="s">
        <v>412</v>
      </c>
      <c r="B504" s="174" t="s">
        <v>772</v>
      </c>
      <c r="C504" s="174" t="s">
        <v>774</v>
      </c>
      <c r="D504" s="175" t="s">
        <v>415</v>
      </c>
      <c r="E504" s="175" t="s">
        <v>163</v>
      </c>
    </row>
    <row r="505" spans="1:5" x14ac:dyDescent="0.15">
      <c r="A505" s="174" t="s">
        <v>412</v>
      </c>
      <c r="B505" s="174" t="s">
        <v>772</v>
      </c>
      <c r="C505" s="174" t="s">
        <v>775</v>
      </c>
      <c r="D505" s="175" t="s">
        <v>415</v>
      </c>
      <c r="E505" s="175" t="s">
        <v>163</v>
      </c>
    </row>
    <row r="506" spans="1:5" x14ac:dyDescent="0.15">
      <c r="A506" s="174" t="s">
        <v>412</v>
      </c>
      <c r="B506" s="174" t="s">
        <v>772</v>
      </c>
      <c r="C506" s="174" t="s">
        <v>776</v>
      </c>
      <c r="D506" s="175" t="s">
        <v>415</v>
      </c>
      <c r="E506" s="175" t="s">
        <v>163</v>
      </c>
    </row>
    <row r="507" spans="1:5" x14ac:dyDescent="0.15">
      <c r="A507" s="174" t="s">
        <v>412</v>
      </c>
      <c r="B507" s="174" t="s">
        <v>772</v>
      </c>
      <c r="C507" s="174" t="s">
        <v>777</v>
      </c>
      <c r="D507" s="175" t="s">
        <v>415</v>
      </c>
      <c r="E507" s="175" t="s">
        <v>163</v>
      </c>
    </row>
    <row r="508" spans="1:5" x14ac:dyDescent="0.15">
      <c r="A508" s="174" t="s">
        <v>412</v>
      </c>
      <c r="B508" s="174" t="s">
        <v>772</v>
      </c>
      <c r="C508" s="174" t="s">
        <v>778</v>
      </c>
      <c r="D508" s="175" t="s">
        <v>415</v>
      </c>
      <c r="E508" s="175" t="s">
        <v>163</v>
      </c>
    </row>
    <row r="509" spans="1:5" x14ac:dyDescent="0.15">
      <c r="A509" s="174" t="s">
        <v>412</v>
      </c>
      <c r="B509" s="174" t="s">
        <v>772</v>
      </c>
      <c r="C509" s="174" t="s">
        <v>779</v>
      </c>
      <c r="D509" s="175" t="s">
        <v>415</v>
      </c>
      <c r="E509" s="175" t="s">
        <v>163</v>
      </c>
    </row>
    <row r="510" spans="1:5" x14ac:dyDescent="0.15">
      <c r="A510" s="174" t="s">
        <v>412</v>
      </c>
      <c r="B510" s="174" t="s">
        <v>772</v>
      </c>
      <c r="C510" s="174" t="s">
        <v>780</v>
      </c>
      <c r="D510" s="175" t="s">
        <v>415</v>
      </c>
      <c r="E510" s="175" t="s">
        <v>163</v>
      </c>
    </row>
    <row r="511" spans="1:5" x14ac:dyDescent="0.15">
      <c r="A511" s="174" t="s">
        <v>412</v>
      </c>
      <c r="B511" s="174" t="s">
        <v>772</v>
      </c>
      <c r="C511" s="174" t="s">
        <v>781</v>
      </c>
      <c r="D511" s="175" t="s">
        <v>415</v>
      </c>
      <c r="E511" s="175" t="s">
        <v>163</v>
      </c>
    </row>
    <row r="512" spans="1:5" x14ac:dyDescent="0.15">
      <c r="A512" s="174" t="s">
        <v>412</v>
      </c>
      <c r="B512" s="174" t="s">
        <v>772</v>
      </c>
      <c r="C512" s="174" t="s">
        <v>782</v>
      </c>
      <c r="D512" s="175" t="s">
        <v>415</v>
      </c>
      <c r="E512" s="175" t="s">
        <v>163</v>
      </c>
    </row>
    <row r="513" spans="1:5" x14ac:dyDescent="0.15">
      <c r="A513" s="174" t="s">
        <v>412</v>
      </c>
      <c r="B513" s="174" t="s">
        <v>772</v>
      </c>
      <c r="C513" s="174" t="s">
        <v>783</v>
      </c>
      <c r="D513" s="175" t="s">
        <v>415</v>
      </c>
      <c r="E513" s="175" t="s">
        <v>163</v>
      </c>
    </row>
    <row r="514" spans="1:5" x14ac:dyDescent="0.15">
      <c r="A514" s="174" t="s">
        <v>412</v>
      </c>
      <c r="B514" s="174" t="s">
        <v>772</v>
      </c>
      <c r="C514" s="174" t="s">
        <v>784</v>
      </c>
      <c r="D514" s="175" t="s">
        <v>415</v>
      </c>
      <c r="E514" s="175" t="s">
        <v>163</v>
      </c>
    </row>
    <row r="515" spans="1:5" x14ac:dyDescent="0.15">
      <c r="A515" s="174" t="s">
        <v>412</v>
      </c>
      <c r="B515" s="174" t="s">
        <v>772</v>
      </c>
      <c r="C515" s="174" t="s">
        <v>785</v>
      </c>
      <c r="D515" s="175" t="s">
        <v>415</v>
      </c>
      <c r="E515" s="175" t="s">
        <v>163</v>
      </c>
    </row>
    <row r="516" spans="1:5" x14ac:dyDescent="0.15">
      <c r="A516" s="174" t="s">
        <v>412</v>
      </c>
      <c r="B516" s="174" t="s">
        <v>772</v>
      </c>
      <c r="C516" s="174" t="s">
        <v>786</v>
      </c>
      <c r="D516" s="175" t="s">
        <v>415</v>
      </c>
      <c r="E516" s="175" t="s">
        <v>163</v>
      </c>
    </row>
    <row r="517" spans="1:5" x14ac:dyDescent="0.15">
      <c r="A517" s="174" t="s">
        <v>412</v>
      </c>
      <c r="B517" s="174" t="s">
        <v>772</v>
      </c>
      <c r="C517" s="174" t="s">
        <v>787</v>
      </c>
      <c r="D517" s="175" t="s">
        <v>415</v>
      </c>
      <c r="E517" s="175" t="s">
        <v>163</v>
      </c>
    </row>
    <row r="518" spans="1:5" x14ac:dyDescent="0.15">
      <c r="A518" s="174" t="s">
        <v>412</v>
      </c>
      <c r="B518" s="174" t="s">
        <v>772</v>
      </c>
      <c r="C518" s="174" t="s">
        <v>788</v>
      </c>
      <c r="D518" s="175" t="s">
        <v>415</v>
      </c>
      <c r="E518" s="175" t="s">
        <v>163</v>
      </c>
    </row>
    <row r="519" spans="1:5" x14ac:dyDescent="0.15">
      <c r="A519" s="174" t="s">
        <v>412</v>
      </c>
      <c r="B519" s="174" t="s">
        <v>772</v>
      </c>
      <c r="C519" s="174" t="s">
        <v>789</v>
      </c>
      <c r="D519" s="175" t="s">
        <v>415</v>
      </c>
      <c r="E519" s="175" t="s">
        <v>163</v>
      </c>
    </row>
    <row r="520" spans="1:5" x14ac:dyDescent="0.15">
      <c r="A520" s="174" t="s">
        <v>412</v>
      </c>
      <c r="B520" s="174" t="s">
        <v>772</v>
      </c>
      <c r="C520" s="174" t="s">
        <v>790</v>
      </c>
      <c r="D520" s="175" t="s">
        <v>415</v>
      </c>
      <c r="E520" s="175" t="s">
        <v>163</v>
      </c>
    </row>
    <row r="521" spans="1:5" x14ac:dyDescent="0.15">
      <c r="A521" s="174" t="s">
        <v>412</v>
      </c>
      <c r="B521" s="174" t="s">
        <v>772</v>
      </c>
      <c r="C521" s="174" t="s">
        <v>791</v>
      </c>
      <c r="D521" s="175" t="s">
        <v>415</v>
      </c>
      <c r="E521" s="175" t="s">
        <v>163</v>
      </c>
    </row>
    <row r="522" spans="1:5" x14ac:dyDescent="0.15">
      <c r="A522" s="174" t="s">
        <v>412</v>
      </c>
      <c r="B522" s="174" t="s">
        <v>772</v>
      </c>
      <c r="C522" s="174" t="s">
        <v>792</v>
      </c>
      <c r="D522" s="175" t="s">
        <v>415</v>
      </c>
      <c r="E522" s="175" t="s">
        <v>163</v>
      </c>
    </row>
    <row r="523" spans="1:5" x14ac:dyDescent="0.15">
      <c r="A523" s="174" t="s">
        <v>412</v>
      </c>
      <c r="B523" s="174" t="s">
        <v>793</v>
      </c>
      <c r="C523" s="174" t="s">
        <v>794</v>
      </c>
      <c r="D523" s="175" t="s">
        <v>415</v>
      </c>
      <c r="E523" s="175" t="s">
        <v>164</v>
      </c>
    </row>
    <row r="524" spans="1:5" x14ac:dyDescent="0.15">
      <c r="A524" s="174" t="s">
        <v>412</v>
      </c>
      <c r="B524" s="174" t="s">
        <v>793</v>
      </c>
      <c r="C524" s="174" t="s">
        <v>795</v>
      </c>
      <c r="D524" s="175" t="s">
        <v>415</v>
      </c>
      <c r="E524" s="175" t="s">
        <v>164</v>
      </c>
    </row>
    <row r="525" spans="1:5" x14ac:dyDescent="0.15">
      <c r="A525" s="174" t="s">
        <v>412</v>
      </c>
      <c r="B525" s="174" t="s">
        <v>793</v>
      </c>
      <c r="C525" s="174" t="s">
        <v>796</v>
      </c>
      <c r="D525" s="175" t="s">
        <v>415</v>
      </c>
      <c r="E525" s="175" t="s">
        <v>164</v>
      </c>
    </row>
    <row r="526" spans="1:5" x14ac:dyDescent="0.15">
      <c r="A526" s="174" t="s">
        <v>412</v>
      </c>
      <c r="B526" s="174" t="s">
        <v>793</v>
      </c>
      <c r="C526" s="174" t="s">
        <v>797</v>
      </c>
      <c r="D526" s="175" t="s">
        <v>415</v>
      </c>
      <c r="E526" s="175" t="s">
        <v>164</v>
      </c>
    </row>
    <row r="527" spans="1:5" x14ac:dyDescent="0.15">
      <c r="A527" s="174" t="s">
        <v>412</v>
      </c>
      <c r="B527" s="174" t="s">
        <v>793</v>
      </c>
      <c r="C527" s="174" t="s">
        <v>798</v>
      </c>
      <c r="D527" s="175" t="s">
        <v>415</v>
      </c>
      <c r="E527" s="175" t="s">
        <v>164</v>
      </c>
    </row>
    <row r="528" spans="1:5" x14ac:dyDescent="0.15">
      <c r="A528" s="174" t="s">
        <v>412</v>
      </c>
      <c r="B528" s="174" t="s">
        <v>793</v>
      </c>
      <c r="C528" s="174" t="s">
        <v>799</v>
      </c>
      <c r="D528" s="175" t="s">
        <v>415</v>
      </c>
      <c r="E528" s="175" t="s">
        <v>164</v>
      </c>
    </row>
    <row r="529" spans="1:5" x14ac:dyDescent="0.15">
      <c r="A529" s="174" t="s">
        <v>412</v>
      </c>
      <c r="B529" s="174" t="s">
        <v>793</v>
      </c>
      <c r="C529" s="174" t="s">
        <v>800</v>
      </c>
      <c r="D529" s="175" t="s">
        <v>415</v>
      </c>
      <c r="E529" s="175" t="s">
        <v>164</v>
      </c>
    </row>
    <row r="530" spans="1:5" x14ac:dyDescent="0.15">
      <c r="A530" s="174" t="s">
        <v>412</v>
      </c>
      <c r="B530" s="174" t="s">
        <v>793</v>
      </c>
      <c r="C530" s="174" t="s">
        <v>801</v>
      </c>
      <c r="D530" s="175" t="s">
        <v>415</v>
      </c>
      <c r="E530" s="175" t="s">
        <v>164</v>
      </c>
    </row>
    <row r="531" spans="1:5" x14ac:dyDescent="0.15">
      <c r="A531" s="174" t="s">
        <v>412</v>
      </c>
      <c r="B531" s="174" t="s">
        <v>793</v>
      </c>
      <c r="C531" s="174" t="s">
        <v>802</v>
      </c>
      <c r="D531" s="175" t="s">
        <v>415</v>
      </c>
      <c r="E531" s="175" t="s">
        <v>164</v>
      </c>
    </row>
    <row r="532" spans="1:5" x14ac:dyDescent="0.15">
      <c r="A532" s="174" t="s">
        <v>412</v>
      </c>
      <c r="B532" s="174" t="s">
        <v>793</v>
      </c>
      <c r="C532" s="174" t="s">
        <v>803</v>
      </c>
      <c r="D532" s="175" t="s">
        <v>415</v>
      </c>
      <c r="E532" s="175" t="s">
        <v>164</v>
      </c>
    </row>
    <row r="533" spans="1:5" x14ac:dyDescent="0.15">
      <c r="A533" s="174" t="s">
        <v>412</v>
      </c>
      <c r="B533" s="174" t="s">
        <v>793</v>
      </c>
      <c r="C533" s="174" t="s">
        <v>804</v>
      </c>
      <c r="D533" s="175" t="s">
        <v>415</v>
      </c>
      <c r="E533" s="175" t="s">
        <v>164</v>
      </c>
    </row>
    <row r="534" spans="1:5" x14ac:dyDescent="0.15">
      <c r="A534" s="174" t="s">
        <v>412</v>
      </c>
      <c r="B534" s="174" t="s">
        <v>793</v>
      </c>
      <c r="C534" s="174" t="s">
        <v>805</v>
      </c>
      <c r="D534" s="175" t="s">
        <v>415</v>
      </c>
      <c r="E534" s="175" t="s">
        <v>164</v>
      </c>
    </row>
    <row r="535" spans="1:5" x14ac:dyDescent="0.15">
      <c r="A535" s="174" t="s">
        <v>412</v>
      </c>
      <c r="B535" s="174" t="s">
        <v>793</v>
      </c>
      <c r="C535" s="174" t="s">
        <v>806</v>
      </c>
      <c r="D535" s="175" t="s">
        <v>415</v>
      </c>
      <c r="E535" s="175" t="s">
        <v>164</v>
      </c>
    </row>
    <row r="536" spans="1:5" x14ac:dyDescent="0.15">
      <c r="A536" s="174" t="s">
        <v>412</v>
      </c>
      <c r="B536" s="174" t="s">
        <v>793</v>
      </c>
      <c r="C536" s="174" t="s">
        <v>807</v>
      </c>
      <c r="D536" s="175" t="s">
        <v>415</v>
      </c>
      <c r="E536" s="175" t="s">
        <v>164</v>
      </c>
    </row>
    <row r="537" spans="1:5" x14ac:dyDescent="0.15">
      <c r="A537" s="174" t="s">
        <v>412</v>
      </c>
      <c r="B537" s="174" t="s">
        <v>793</v>
      </c>
      <c r="C537" s="174" t="s">
        <v>808</v>
      </c>
      <c r="D537" s="175" t="s">
        <v>415</v>
      </c>
      <c r="E537" s="175" t="s">
        <v>164</v>
      </c>
    </row>
    <row r="538" spans="1:5" x14ac:dyDescent="0.15">
      <c r="A538" s="174" t="s">
        <v>412</v>
      </c>
      <c r="B538" s="174" t="s">
        <v>793</v>
      </c>
      <c r="C538" s="174" t="s">
        <v>809</v>
      </c>
      <c r="D538" s="175" t="s">
        <v>415</v>
      </c>
      <c r="E538" s="175" t="s">
        <v>164</v>
      </c>
    </row>
    <row r="539" spans="1:5" x14ac:dyDescent="0.15">
      <c r="A539" s="174" t="s">
        <v>412</v>
      </c>
      <c r="B539" s="174" t="s">
        <v>793</v>
      </c>
      <c r="C539" s="174" t="s">
        <v>810</v>
      </c>
      <c r="D539" s="175" t="s">
        <v>415</v>
      </c>
      <c r="E539" s="175" t="s">
        <v>164</v>
      </c>
    </row>
    <row r="540" spans="1:5" x14ac:dyDescent="0.15">
      <c r="A540" s="174" t="s">
        <v>412</v>
      </c>
      <c r="B540" s="174" t="s">
        <v>793</v>
      </c>
      <c r="C540" s="174" t="s">
        <v>811</v>
      </c>
      <c r="D540" s="175" t="s">
        <v>415</v>
      </c>
      <c r="E540" s="175" t="s">
        <v>459</v>
      </c>
    </row>
    <row r="541" spans="1:5" x14ac:dyDescent="0.15">
      <c r="A541" s="174" t="s">
        <v>412</v>
      </c>
      <c r="B541" s="174" t="s">
        <v>793</v>
      </c>
      <c r="C541" s="174" t="s">
        <v>812</v>
      </c>
      <c r="D541" s="175" t="s">
        <v>415</v>
      </c>
      <c r="E541" s="175" t="s">
        <v>164</v>
      </c>
    </row>
    <row r="542" spans="1:5" x14ac:dyDescent="0.15">
      <c r="A542" s="174" t="s">
        <v>412</v>
      </c>
      <c r="B542" s="174" t="s">
        <v>793</v>
      </c>
      <c r="C542" s="174" t="s">
        <v>813</v>
      </c>
      <c r="D542" s="175" t="s">
        <v>415</v>
      </c>
      <c r="E542" s="175" t="s">
        <v>164</v>
      </c>
    </row>
    <row r="543" spans="1:5" x14ac:dyDescent="0.15">
      <c r="A543" s="174" t="s">
        <v>412</v>
      </c>
      <c r="B543" s="174" t="s">
        <v>793</v>
      </c>
      <c r="C543" s="174" t="s">
        <v>814</v>
      </c>
      <c r="D543" s="175" t="s">
        <v>415</v>
      </c>
      <c r="E543" s="175" t="s">
        <v>164</v>
      </c>
    </row>
    <row r="544" spans="1:5" x14ac:dyDescent="0.15">
      <c r="A544" s="174" t="s">
        <v>412</v>
      </c>
      <c r="B544" s="174" t="s">
        <v>793</v>
      </c>
      <c r="C544" s="174" t="s">
        <v>815</v>
      </c>
      <c r="D544" s="175" t="s">
        <v>415</v>
      </c>
      <c r="E544" s="175" t="s">
        <v>164</v>
      </c>
    </row>
    <row r="545" spans="1:5" x14ac:dyDescent="0.15">
      <c r="A545" s="174" t="s">
        <v>412</v>
      </c>
      <c r="B545" s="174" t="s">
        <v>793</v>
      </c>
      <c r="C545" s="174" t="s">
        <v>816</v>
      </c>
      <c r="D545" s="175" t="s">
        <v>415</v>
      </c>
      <c r="E545" s="175" t="s">
        <v>164</v>
      </c>
    </row>
    <row r="546" spans="1:5" x14ac:dyDescent="0.15">
      <c r="A546" s="174" t="s">
        <v>412</v>
      </c>
      <c r="B546" s="174" t="s">
        <v>793</v>
      </c>
      <c r="C546" s="174" t="s">
        <v>817</v>
      </c>
      <c r="D546" s="175" t="s">
        <v>415</v>
      </c>
      <c r="E546" s="175" t="s">
        <v>164</v>
      </c>
    </row>
    <row r="547" spans="1:5" x14ac:dyDescent="0.15">
      <c r="A547" s="174" t="s">
        <v>412</v>
      </c>
      <c r="B547" s="174" t="s">
        <v>793</v>
      </c>
      <c r="C547" s="174" t="s">
        <v>818</v>
      </c>
      <c r="D547" s="175" t="s">
        <v>415</v>
      </c>
      <c r="E547" s="175" t="s">
        <v>164</v>
      </c>
    </row>
    <row r="548" spans="1:5" x14ac:dyDescent="0.15">
      <c r="A548" s="174" t="s">
        <v>412</v>
      </c>
      <c r="B548" s="174" t="s">
        <v>793</v>
      </c>
      <c r="C548" s="174" t="s">
        <v>819</v>
      </c>
      <c r="D548" s="175" t="s">
        <v>415</v>
      </c>
      <c r="E548" s="175" t="s">
        <v>164</v>
      </c>
    </row>
    <row r="549" spans="1:5" x14ac:dyDescent="0.15">
      <c r="A549" s="174" t="s">
        <v>412</v>
      </c>
      <c r="B549" s="174" t="s">
        <v>793</v>
      </c>
      <c r="C549" s="174" t="s">
        <v>820</v>
      </c>
      <c r="D549" s="175" t="s">
        <v>415</v>
      </c>
      <c r="E549" s="175" t="s">
        <v>164</v>
      </c>
    </row>
    <row r="550" spans="1:5" x14ac:dyDescent="0.15">
      <c r="A550" s="174" t="s">
        <v>412</v>
      </c>
      <c r="B550" s="174" t="s">
        <v>793</v>
      </c>
      <c r="C550" s="174" t="s">
        <v>821</v>
      </c>
      <c r="D550" s="175" t="s">
        <v>415</v>
      </c>
      <c r="E550" s="175" t="s">
        <v>164</v>
      </c>
    </row>
    <row r="551" spans="1:5" x14ac:dyDescent="0.15">
      <c r="A551" s="174" t="s">
        <v>412</v>
      </c>
      <c r="B551" s="174" t="s">
        <v>793</v>
      </c>
      <c r="C551" s="174" t="s">
        <v>822</v>
      </c>
      <c r="D551" s="175" t="s">
        <v>415</v>
      </c>
      <c r="E551" s="175" t="s">
        <v>164</v>
      </c>
    </row>
    <row r="552" spans="1:5" x14ac:dyDescent="0.15">
      <c r="A552" s="174" t="s">
        <v>412</v>
      </c>
      <c r="B552" s="174" t="s">
        <v>793</v>
      </c>
      <c r="C552" s="174" t="s">
        <v>823</v>
      </c>
      <c r="D552" s="175" t="s">
        <v>415</v>
      </c>
      <c r="E552" s="175" t="s">
        <v>164</v>
      </c>
    </row>
    <row r="553" spans="1:5" x14ac:dyDescent="0.15">
      <c r="A553" s="174" t="s">
        <v>412</v>
      </c>
      <c r="B553" s="174" t="s">
        <v>793</v>
      </c>
      <c r="C553" s="174" t="s">
        <v>824</v>
      </c>
      <c r="D553" s="175" t="s">
        <v>415</v>
      </c>
      <c r="E553" s="175" t="s">
        <v>164</v>
      </c>
    </row>
    <row r="554" spans="1:5" x14ac:dyDescent="0.15">
      <c r="A554" s="174" t="s">
        <v>412</v>
      </c>
      <c r="B554" s="174" t="s">
        <v>793</v>
      </c>
      <c r="C554" s="174" t="s">
        <v>825</v>
      </c>
      <c r="D554" s="175" t="s">
        <v>415</v>
      </c>
      <c r="E554" s="175" t="s">
        <v>164</v>
      </c>
    </row>
    <row r="555" spans="1:5" x14ac:dyDescent="0.15">
      <c r="A555" s="174" t="s">
        <v>412</v>
      </c>
      <c r="B555" s="174" t="s">
        <v>793</v>
      </c>
      <c r="C555" s="174" t="s">
        <v>826</v>
      </c>
      <c r="D555" s="175" t="s">
        <v>415</v>
      </c>
      <c r="E555" s="175" t="s">
        <v>164</v>
      </c>
    </row>
    <row r="556" spans="1:5" x14ac:dyDescent="0.15">
      <c r="A556" s="174" t="s">
        <v>412</v>
      </c>
      <c r="B556" s="174" t="s">
        <v>793</v>
      </c>
      <c r="C556" s="174" t="s">
        <v>827</v>
      </c>
      <c r="D556" s="175" t="s">
        <v>415</v>
      </c>
      <c r="E556" s="175" t="s">
        <v>164</v>
      </c>
    </row>
    <row r="557" spans="1:5" x14ac:dyDescent="0.15">
      <c r="A557" s="174" t="s">
        <v>412</v>
      </c>
      <c r="B557" s="174" t="s">
        <v>793</v>
      </c>
      <c r="C557" s="174" t="s">
        <v>828</v>
      </c>
      <c r="D557" s="175" t="s">
        <v>415</v>
      </c>
      <c r="E557" s="175" t="s">
        <v>164</v>
      </c>
    </row>
    <row r="558" spans="1:5" x14ac:dyDescent="0.15">
      <c r="A558" s="174" t="s">
        <v>412</v>
      </c>
      <c r="B558" s="174" t="s">
        <v>829</v>
      </c>
      <c r="C558" s="174" t="s">
        <v>830</v>
      </c>
      <c r="D558" s="175" t="s">
        <v>415</v>
      </c>
      <c r="E558" s="175" t="s">
        <v>165</v>
      </c>
    </row>
    <row r="559" spans="1:5" x14ac:dyDescent="0.15">
      <c r="A559" s="174" t="s">
        <v>412</v>
      </c>
      <c r="B559" s="174" t="s">
        <v>829</v>
      </c>
      <c r="C559" s="174" t="s">
        <v>831</v>
      </c>
      <c r="D559" s="175" t="s">
        <v>415</v>
      </c>
      <c r="E559" s="175" t="s">
        <v>165</v>
      </c>
    </row>
    <row r="560" spans="1:5" x14ac:dyDescent="0.15">
      <c r="A560" s="174" t="s">
        <v>412</v>
      </c>
      <c r="B560" s="174" t="s">
        <v>829</v>
      </c>
      <c r="C560" s="174" t="s">
        <v>832</v>
      </c>
      <c r="D560" s="175" t="s">
        <v>415</v>
      </c>
      <c r="E560" s="175" t="s">
        <v>165</v>
      </c>
    </row>
    <row r="561" spans="1:5" x14ac:dyDescent="0.15">
      <c r="A561" s="174" t="s">
        <v>412</v>
      </c>
      <c r="B561" s="174" t="s">
        <v>829</v>
      </c>
      <c r="C561" s="174" t="s">
        <v>833</v>
      </c>
      <c r="D561" s="175" t="s">
        <v>415</v>
      </c>
      <c r="E561" s="175" t="s">
        <v>165</v>
      </c>
    </row>
    <row r="562" spans="1:5" x14ac:dyDescent="0.15">
      <c r="A562" s="174" t="s">
        <v>412</v>
      </c>
      <c r="B562" s="174" t="s">
        <v>829</v>
      </c>
      <c r="C562" s="174" t="s">
        <v>834</v>
      </c>
      <c r="D562" s="175" t="s">
        <v>415</v>
      </c>
      <c r="E562" s="175" t="s">
        <v>165</v>
      </c>
    </row>
    <row r="563" spans="1:5" x14ac:dyDescent="0.15">
      <c r="A563" s="174" t="s">
        <v>412</v>
      </c>
      <c r="B563" s="174" t="s">
        <v>829</v>
      </c>
      <c r="C563" s="174" t="s">
        <v>835</v>
      </c>
      <c r="D563" s="175" t="s">
        <v>415</v>
      </c>
      <c r="E563" s="175" t="s">
        <v>165</v>
      </c>
    </row>
    <row r="564" spans="1:5" x14ac:dyDescent="0.15">
      <c r="A564" s="174" t="s">
        <v>412</v>
      </c>
      <c r="B564" s="174" t="s">
        <v>829</v>
      </c>
      <c r="C564" s="174" t="s">
        <v>836</v>
      </c>
      <c r="D564" s="175" t="s">
        <v>415</v>
      </c>
      <c r="E564" s="175" t="s">
        <v>165</v>
      </c>
    </row>
    <row r="565" spans="1:5" x14ac:dyDescent="0.15">
      <c r="A565" s="174" t="s">
        <v>412</v>
      </c>
      <c r="B565" s="174" t="s">
        <v>829</v>
      </c>
      <c r="C565" s="174" t="s">
        <v>837</v>
      </c>
      <c r="D565" s="175" t="s">
        <v>415</v>
      </c>
      <c r="E565" s="175" t="s">
        <v>165</v>
      </c>
    </row>
    <row r="566" spans="1:5" x14ac:dyDescent="0.15">
      <c r="A566" s="174" t="s">
        <v>412</v>
      </c>
      <c r="B566" s="174" t="s">
        <v>829</v>
      </c>
      <c r="C566" s="174" t="s">
        <v>838</v>
      </c>
      <c r="D566" s="175" t="s">
        <v>415</v>
      </c>
      <c r="E566" s="175" t="s">
        <v>165</v>
      </c>
    </row>
    <row r="567" spans="1:5" x14ac:dyDescent="0.15">
      <c r="A567" s="174" t="s">
        <v>412</v>
      </c>
      <c r="B567" s="174" t="s">
        <v>829</v>
      </c>
      <c r="C567" s="174" t="s">
        <v>1833</v>
      </c>
      <c r="D567" s="175" t="s">
        <v>415</v>
      </c>
      <c r="E567" s="175" t="s">
        <v>165</v>
      </c>
    </row>
    <row r="568" spans="1:5" x14ac:dyDescent="0.15">
      <c r="A568" s="174" t="s">
        <v>412</v>
      </c>
      <c r="B568" s="174" t="s">
        <v>829</v>
      </c>
      <c r="C568" s="174" t="s">
        <v>839</v>
      </c>
      <c r="D568" s="175" t="s">
        <v>415</v>
      </c>
      <c r="E568" s="175" t="s">
        <v>165</v>
      </c>
    </row>
    <row r="569" spans="1:5" x14ac:dyDescent="0.15">
      <c r="A569" s="174" t="s">
        <v>412</v>
      </c>
      <c r="B569" s="174" t="s">
        <v>829</v>
      </c>
      <c r="C569" s="174" t="s">
        <v>840</v>
      </c>
      <c r="D569" s="175" t="s">
        <v>415</v>
      </c>
      <c r="E569" s="175" t="s">
        <v>165</v>
      </c>
    </row>
    <row r="570" spans="1:5" x14ac:dyDescent="0.15">
      <c r="A570" s="174" t="s">
        <v>412</v>
      </c>
      <c r="B570" s="174" t="s">
        <v>1887</v>
      </c>
      <c r="C570" s="174" t="s">
        <v>1839</v>
      </c>
      <c r="D570" s="175" t="s">
        <v>1880</v>
      </c>
      <c r="E570" s="175" t="s">
        <v>1888</v>
      </c>
    </row>
    <row r="571" spans="1:5" x14ac:dyDescent="0.15">
      <c r="A571" s="174" t="s">
        <v>412</v>
      </c>
      <c r="B571" s="174" t="s">
        <v>829</v>
      </c>
      <c r="C571" s="174" t="s">
        <v>841</v>
      </c>
      <c r="D571" s="175" t="s">
        <v>415</v>
      </c>
      <c r="E571" s="175" t="s">
        <v>165</v>
      </c>
    </row>
    <row r="572" spans="1:5" x14ac:dyDescent="0.15">
      <c r="A572" s="174" t="s">
        <v>412</v>
      </c>
      <c r="B572" s="174" t="s">
        <v>829</v>
      </c>
      <c r="C572" s="174" t="s">
        <v>842</v>
      </c>
      <c r="D572" s="175" t="s">
        <v>415</v>
      </c>
      <c r="E572" s="175" t="s">
        <v>165</v>
      </c>
    </row>
    <row r="573" spans="1:5" x14ac:dyDescent="0.15">
      <c r="A573" s="174" t="s">
        <v>412</v>
      </c>
      <c r="B573" s="174" t="s">
        <v>829</v>
      </c>
      <c r="C573" s="174" t="s">
        <v>843</v>
      </c>
      <c r="D573" s="175" t="s">
        <v>415</v>
      </c>
      <c r="E573" s="175" t="s">
        <v>165</v>
      </c>
    </row>
    <row r="574" spans="1:5" x14ac:dyDescent="0.15">
      <c r="A574" s="174" t="s">
        <v>412</v>
      </c>
      <c r="B574" s="174" t="s">
        <v>829</v>
      </c>
      <c r="C574" s="174" t="s">
        <v>844</v>
      </c>
      <c r="D574" s="175" t="s">
        <v>415</v>
      </c>
      <c r="E574" s="175" t="s">
        <v>165</v>
      </c>
    </row>
    <row r="575" spans="1:5" x14ac:dyDescent="0.15">
      <c r="A575" s="174" t="s">
        <v>412</v>
      </c>
      <c r="B575" s="174" t="s">
        <v>829</v>
      </c>
      <c r="C575" s="174" t="s">
        <v>845</v>
      </c>
      <c r="D575" s="175" t="s">
        <v>415</v>
      </c>
      <c r="E575" s="175" t="s">
        <v>165</v>
      </c>
    </row>
    <row r="576" spans="1:5" x14ac:dyDescent="0.15">
      <c r="A576" s="174" t="s">
        <v>412</v>
      </c>
      <c r="B576" s="174" t="s">
        <v>829</v>
      </c>
      <c r="C576" s="174" t="s">
        <v>846</v>
      </c>
      <c r="D576" s="175" t="s">
        <v>415</v>
      </c>
      <c r="E576" s="175" t="s">
        <v>165</v>
      </c>
    </row>
    <row r="577" spans="1:5" x14ac:dyDescent="0.15">
      <c r="A577" s="174" t="s">
        <v>412</v>
      </c>
      <c r="B577" s="174" t="s">
        <v>829</v>
      </c>
      <c r="C577" s="174" t="s">
        <v>847</v>
      </c>
      <c r="D577" s="175" t="s">
        <v>415</v>
      </c>
      <c r="E577" s="175" t="s">
        <v>165</v>
      </c>
    </row>
    <row r="578" spans="1:5" x14ac:dyDescent="0.15">
      <c r="A578" s="174" t="s">
        <v>412</v>
      </c>
      <c r="B578" s="174" t="s">
        <v>829</v>
      </c>
      <c r="C578" s="174" t="s">
        <v>848</v>
      </c>
      <c r="D578" s="175" t="s">
        <v>415</v>
      </c>
      <c r="E578" s="175" t="s">
        <v>165</v>
      </c>
    </row>
    <row r="579" spans="1:5" x14ac:dyDescent="0.15">
      <c r="A579" s="174" t="s">
        <v>412</v>
      </c>
      <c r="B579" s="174" t="s">
        <v>849</v>
      </c>
      <c r="C579" s="174" t="s">
        <v>850</v>
      </c>
      <c r="D579" s="175" t="s">
        <v>415</v>
      </c>
      <c r="E579" s="175" t="s">
        <v>165</v>
      </c>
    </row>
    <row r="580" spans="1:5" x14ac:dyDescent="0.15">
      <c r="A580" s="174" t="s">
        <v>412</v>
      </c>
      <c r="B580" s="174" t="s">
        <v>849</v>
      </c>
      <c r="C580" s="174" t="s">
        <v>851</v>
      </c>
      <c r="D580" s="175" t="s">
        <v>415</v>
      </c>
      <c r="E580" s="175" t="s">
        <v>165</v>
      </c>
    </row>
    <row r="581" spans="1:5" x14ac:dyDescent="0.15">
      <c r="A581" s="174" t="s">
        <v>412</v>
      </c>
      <c r="B581" s="174" t="s">
        <v>849</v>
      </c>
      <c r="C581" s="174" t="s">
        <v>852</v>
      </c>
      <c r="D581" s="175" t="s">
        <v>415</v>
      </c>
      <c r="E581" s="175" t="s">
        <v>165</v>
      </c>
    </row>
    <row r="582" spans="1:5" x14ac:dyDescent="0.15">
      <c r="A582" s="174" t="s">
        <v>412</v>
      </c>
      <c r="B582" s="174" t="s">
        <v>849</v>
      </c>
      <c r="C582" s="174" t="s">
        <v>853</v>
      </c>
      <c r="D582" s="175" t="s">
        <v>415</v>
      </c>
      <c r="E582" s="175" t="s">
        <v>165</v>
      </c>
    </row>
    <row r="583" spans="1:5" x14ac:dyDescent="0.15">
      <c r="A583" s="174" t="s">
        <v>412</v>
      </c>
      <c r="B583" s="174" t="s">
        <v>849</v>
      </c>
      <c r="C583" s="174" t="s">
        <v>854</v>
      </c>
      <c r="D583" s="175" t="s">
        <v>415</v>
      </c>
      <c r="E583" s="175" t="s">
        <v>165</v>
      </c>
    </row>
    <row r="584" spans="1:5" x14ac:dyDescent="0.15">
      <c r="A584" s="174" t="s">
        <v>412</v>
      </c>
      <c r="B584" s="174" t="s">
        <v>849</v>
      </c>
      <c r="C584" s="174" t="s">
        <v>855</v>
      </c>
      <c r="D584" s="175" t="s">
        <v>415</v>
      </c>
      <c r="E584" s="175" t="s">
        <v>165</v>
      </c>
    </row>
    <row r="585" spans="1:5" x14ac:dyDescent="0.15">
      <c r="A585" s="174" t="s">
        <v>412</v>
      </c>
      <c r="B585" s="174" t="s">
        <v>849</v>
      </c>
      <c r="C585" s="174" t="s">
        <v>856</v>
      </c>
      <c r="D585" s="175" t="s">
        <v>415</v>
      </c>
      <c r="E585" s="175" t="s">
        <v>165</v>
      </c>
    </row>
    <row r="586" spans="1:5" x14ac:dyDescent="0.15">
      <c r="A586" s="174" t="s">
        <v>412</v>
      </c>
      <c r="B586" s="174" t="s">
        <v>849</v>
      </c>
      <c r="C586" s="174" t="s">
        <v>857</v>
      </c>
      <c r="D586" s="175" t="s">
        <v>415</v>
      </c>
      <c r="E586" s="175" t="s">
        <v>165</v>
      </c>
    </row>
    <row r="587" spans="1:5" x14ac:dyDescent="0.15">
      <c r="A587" s="174" t="s">
        <v>412</v>
      </c>
      <c r="B587" s="174" t="s">
        <v>849</v>
      </c>
      <c r="C587" s="174" t="s">
        <v>858</v>
      </c>
      <c r="D587" s="175" t="s">
        <v>415</v>
      </c>
      <c r="E587" s="175" t="s">
        <v>165</v>
      </c>
    </row>
    <row r="588" spans="1:5" x14ac:dyDescent="0.15">
      <c r="A588" s="174" t="s">
        <v>412</v>
      </c>
      <c r="B588" s="174" t="s">
        <v>849</v>
      </c>
      <c r="C588" s="174" t="s">
        <v>859</v>
      </c>
      <c r="D588" s="175" t="s">
        <v>415</v>
      </c>
      <c r="E588" s="175" t="s">
        <v>165</v>
      </c>
    </row>
    <row r="589" spans="1:5" x14ac:dyDescent="0.15">
      <c r="A589" s="174" t="s">
        <v>412</v>
      </c>
      <c r="B589" s="174" t="s">
        <v>849</v>
      </c>
      <c r="C589" s="174" t="s">
        <v>860</v>
      </c>
      <c r="D589" s="175" t="s">
        <v>415</v>
      </c>
      <c r="E589" s="175" t="s">
        <v>165</v>
      </c>
    </row>
    <row r="590" spans="1:5" x14ac:dyDescent="0.15">
      <c r="A590" s="174" t="s">
        <v>412</v>
      </c>
      <c r="B590" s="174" t="s">
        <v>849</v>
      </c>
      <c r="C590" s="174" t="s">
        <v>861</v>
      </c>
      <c r="D590" s="175" t="s">
        <v>415</v>
      </c>
      <c r="E590" s="175" t="s">
        <v>165</v>
      </c>
    </row>
    <row r="591" spans="1:5" x14ac:dyDescent="0.15">
      <c r="A591" s="174" t="s">
        <v>412</v>
      </c>
      <c r="B591" s="174" t="s">
        <v>849</v>
      </c>
      <c r="C591" s="174" t="s">
        <v>862</v>
      </c>
      <c r="D591" s="175" t="s">
        <v>415</v>
      </c>
      <c r="E591" s="175" t="s">
        <v>165</v>
      </c>
    </row>
    <row r="592" spans="1:5" x14ac:dyDescent="0.15">
      <c r="A592" s="174" t="s">
        <v>412</v>
      </c>
      <c r="B592" s="174" t="s">
        <v>849</v>
      </c>
      <c r="C592" s="174" t="s">
        <v>863</v>
      </c>
      <c r="D592" s="175" t="s">
        <v>415</v>
      </c>
      <c r="E592" s="175" t="s">
        <v>165</v>
      </c>
    </row>
    <row r="593" spans="1:5" x14ac:dyDescent="0.15">
      <c r="A593" s="174" t="s">
        <v>412</v>
      </c>
      <c r="B593" s="174" t="s">
        <v>849</v>
      </c>
      <c r="C593" s="174" t="s">
        <v>864</v>
      </c>
      <c r="D593" s="175" t="s">
        <v>415</v>
      </c>
      <c r="E593" s="175" t="s">
        <v>165</v>
      </c>
    </row>
    <row r="594" spans="1:5" x14ac:dyDescent="0.15">
      <c r="A594" s="174" t="s">
        <v>412</v>
      </c>
      <c r="B594" s="174" t="s">
        <v>849</v>
      </c>
      <c r="C594" s="174" t="s">
        <v>865</v>
      </c>
      <c r="D594" s="175" t="s">
        <v>415</v>
      </c>
      <c r="E594" s="175" t="s">
        <v>165</v>
      </c>
    </row>
    <row r="595" spans="1:5" x14ac:dyDescent="0.15">
      <c r="A595" s="174" t="s">
        <v>412</v>
      </c>
      <c r="B595" s="174" t="s">
        <v>849</v>
      </c>
      <c r="C595" s="174" t="s">
        <v>866</v>
      </c>
      <c r="D595" s="175" t="s">
        <v>415</v>
      </c>
      <c r="E595" s="175" t="s">
        <v>165</v>
      </c>
    </row>
    <row r="596" spans="1:5" x14ac:dyDescent="0.15">
      <c r="A596" s="174" t="s">
        <v>412</v>
      </c>
      <c r="B596" s="174" t="s">
        <v>849</v>
      </c>
      <c r="C596" s="174" t="s">
        <v>867</v>
      </c>
      <c r="D596" s="175" t="s">
        <v>415</v>
      </c>
      <c r="E596" s="175" t="s">
        <v>165</v>
      </c>
    </row>
    <row r="597" spans="1:5" x14ac:dyDescent="0.15">
      <c r="A597" s="174" t="s">
        <v>412</v>
      </c>
      <c r="B597" s="174" t="s">
        <v>849</v>
      </c>
      <c r="C597" s="174" t="s">
        <v>868</v>
      </c>
      <c r="D597" s="175" t="s">
        <v>415</v>
      </c>
      <c r="E597" s="175" t="s">
        <v>165</v>
      </c>
    </row>
    <row r="598" spans="1:5" x14ac:dyDescent="0.15">
      <c r="A598" s="174" t="s">
        <v>412</v>
      </c>
      <c r="B598" s="174" t="s">
        <v>849</v>
      </c>
      <c r="C598" s="174" t="s">
        <v>869</v>
      </c>
      <c r="D598" s="175" t="s">
        <v>415</v>
      </c>
      <c r="E598" s="175" t="s">
        <v>165</v>
      </c>
    </row>
    <row r="599" spans="1:5" x14ac:dyDescent="0.15">
      <c r="A599" s="174" t="s">
        <v>412</v>
      </c>
      <c r="B599" s="174" t="s">
        <v>849</v>
      </c>
      <c r="C599" s="174" t="s">
        <v>870</v>
      </c>
      <c r="D599" s="175" t="s">
        <v>415</v>
      </c>
      <c r="E599" s="175" t="s">
        <v>165</v>
      </c>
    </row>
    <row r="600" spans="1:5" x14ac:dyDescent="0.15">
      <c r="A600" s="174" t="s">
        <v>412</v>
      </c>
      <c r="B600" s="174" t="s">
        <v>849</v>
      </c>
      <c r="C600" s="174" t="s">
        <v>871</v>
      </c>
      <c r="D600" s="175" t="s">
        <v>415</v>
      </c>
      <c r="E600" s="175" t="s">
        <v>165</v>
      </c>
    </row>
    <row r="601" spans="1:5" x14ac:dyDescent="0.15">
      <c r="A601" s="174" t="s">
        <v>412</v>
      </c>
      <c r="B601" s="174" t="s">
        <v>849</v>
      </c>
      <c r="C601" s="174" t="s">
        <v>872</v>
      </c>
      <c r="D601" s="175" t="s">
        <v>415</v>
      </c>
      <c r="E601" s="175" t="s">
        <v>165</v>
      </c>
    </row>
    <row r="602" spans="1:5" x14ac:dyDescent="0.15">
      <c r="A602" s="174" t="s">
        <v>412</v>
      </c>
      <c r="B602" s="174" t="s">
        <v>849</v>
      </c>
      <c r="C602" s="174" t="s">
        <v>873</v>
      </c>
      <c r="D602" s="175" t="s">
        <v>415</v>
      </c>
      <c r="E602" s="175" t="s">
        <v>165</v>
      </c>
    </row>
    <row r="603" spans="1:5" x14ac:dyDescent="0.15">
      <c r="A603" s="174" t="s">
        <v>412</v>
      </c>
      <c r="B603" s="174" t="s">
        <v>849</v>
      </c>
      <c r="C603" s="174" t="s">
        <v>874</v>
      </c>
      <c r="D603" s="175" t="s">
        <v>415</v>
      </c>
      <c r="E603" s="175" t="s">
        <v>165</v>
      </c>
    </row>
    <row r="604" spans="1:5" x14ac:dyDescent="0.15">
      <c r="A604" s="174" t="s">
        <v>412</v>
      </c>
      <c r="B604" s="174" t="s">
        <v>849</v>
      </c>
      <c r="C604" s="174" t="s">
        <v>875</v>
      </c>
      <c r="D604" s="175" t="s">
        <v>415</v>
      </c>
      <c r="E604" s="175" t="s">
        <v>165</v>
      </c>
    </row>
    <row r="605" spans="1:5" x14ac:dyDescent="0.15">
      <c r="A605" s="174" t="s">
        <v>412</v>
      </c>
      <c r="B605" s="174" t="s">
        <v>849</v>
      </c>
      <c r="C605" s="174" t="s">
        <v>876</v>
      </c>
      <c r="D605" s="175" t="s">
        <v>415</v>
      </c>
      <c r="E605" s="175" t="s">
        <v>165</v>
      </c>
    </row>
    <row r="606" spans="1:5" x14ac:dyDescent="0.15">
      <c r="A606" s="174" t="s">
        <v>412</v>
      </c>
      <c r="B606" s="174" t="s">
        <v>849</v>
      </c>
      <c r="C606" s="174" t="s">
        <v>877</v>
      </c>
      <c r="D606" s="175" t="s">
        <v>415</v>
      </c>
      <c r="E606" s="175" t="s">
        <v>165</v>
      </c>
    </row>
    <row r="607" spans="1:5" x14ac:dyDescent="0.15">
      <c r="A607" s="174" t="s">
        <v>412</v>
      </c>
      <c r="B607" s="174" t="s">
        <v>878</v>
      </c>
      <c r="C607" s="174" t="s">
        <v>879</v>
      </c>
      <c r="D607" s="175" t="s">
        <v>415</v>
      </c>
      <c r="E607" s="175" t="s">
        <v>165</v>
      </c>
    </row>
    <row r="608" spans="1:5" x14ac:dyDescent="0.15">
      <c r="A608" s="174" t="s">
        <v>412</v>
      </c>
      <c r="B608" s="174" t="s">
        <v>878</v>
      </c>
      <c r="C608" s="174" t="s">
        <v>880</v>
      </c>
      <c r="D608" s="175" t="s">
        <v>415</v>
      </c>
      <c r="E608" s="175" t="s">
        <v>165</v>
      </c>
    </row>
    <row r="609" spans="1:5" x14ac:dyDescent="0.15">
      <c r="A609" s="174" t="s">
        <v>412</v>
      </c>
      <c r="B609" s="174" t="s">
        <v>878</v>
      </c>
      <c r="C609" s="174" t="s">
        <v>881</v>
      </c>
      <c r="D609" s="175" t="s">
        <v>415</v>
      </c>
      <c r="E609" s="175" t="s">
        <v>165</v>
      </c>
    </row>
    <row r="610" spans="1:5" x14ac:dyDescent="0.15">
      <c r="A610" s="174" t="s">
        <v>412</v>
      </c>
      <c r="B610" s="174" t="s">
        <v>878</v>
      </c>
      <c r="C610" s="174" t="s">
        <v>882</v>
      </c>
      <c r="D610" s="175" t="s">
        <v>415</v>
      </c>
      <c r="E610" s="175" t="s">
        <v>165</v>
      </c>
    </row>
    <row r="611" spans="1:5" x14ac:dyDescent="0.15">
      <c r="A611" s="174" t="s">
        <v>412</v>
      </c>
      <c r="B611" s="174" t="s">
        <v>878</v>
      </c>
      <c r="C611" s="174" t="s">
        <v>883</v>
      </c>
      <c r="D611" s="175" t="s">
        <v>415</v>
      </c>
      <c r="E611" s="175" t="s">
        <v>459</v>
      </c>
    </row>
    <row r="612" spans="1:5" x14ac:dyDescent="0.15">
      <c r="A612" s="174" t="s">
        <v>412</v>
      </c>
      <c r="B612" s="174" t="s">
        <v>878</v>
      </c>
      <c r="C612" s="174" t="s">
        <v>884</v>
      </c>
      <c r="D612" s="175" t="s">
        <v>415</v>
      </c>
      <c r="E612" s="175" t="s">
        <v>459</v>
      </c>
    </row>
    <row r="613" spans="1:5" x14ac:dyDescent="0.15">
      <c r="A613" s="174" t="s">
        <v>412</v>
      </c>
      <c r="B613" s="174" t="s">
        <v>878</v>
      </c>
      <c r="C613" s="174" t="s">
        <v>885</v>
      </c>
      <c r="D613" s="175" t="s">
        <v>415</v>
      </c>
      <c r="E613" s="175" t="s">
        <v>459</v>
      </c>
    </row>
    <row r="614" spans="1:5" x14ac:dyDescent="0.15">
      <c r="A614" s="174" t="s">
        <v>412</v>
      </c>
      <c r="B614" s="174" t="s">
        <v>878</v>
      </c>
      <c r="C614" s="174" t="s">
        <v>886</v>
      </c>
      <c r="D614" s="175" t="s">
        <v>415</v>
      </c>
      <c r="E614" s="175" t="s">
        <v>165</v>
      </c>
    </row>
    <row r="615" spans="1:5" x14ac:dyDescent="0.15">
      <c r="A615" s="174" t="s">
        <v>412</v>
      </c>
      <c r="B615" s="174" t="s">
        <v>878</v>
      </c>
      <c r="C615" s="174" t="s">
        <v>887</v>
      </c>
      <c r="D615" s="175" t="s">
        <v>415</v>
      </c>
      <c r="E615" s="175" t="s">
        <v>459</v>
      </c>
    </row>
    <row r="616" spans="1:5" x14ac:dyDescent="0.15">
      <c r="A616" s="174" t="s">
        <v>412</v>
      </c>
      <c r="B616" s="174" t="s">
        <v>878</v>
      </c>
      <c r="C616" s="174" t="s">
        <v>888</v>
      </c>
      <c r="D616" s="175" t="s">
        <v>415</v>
      </c>
      <c r="E616" s="175" t="s">
        <v>459</v>
      </c>
    </row>
    <row r="617" spans="1:5" x14ac:dyDescent="0.15">
      <c r="A617" s="174" t="s">
        <v>412</v>
      </c>
      <c r="B617" s="174" t="s">
        <v>878</v>
      </c>
      <c r="C617" s="174" t="s">
        <v>889</v>
      </c>
      <c r="D617" s="175" t="s">
        <v>415</v>
      </c>
      <c r="E617" s="175" t="s">
        <v>459</v>
      </c>
    </row>
    <row r="618" spans="1:5" x14ac:dyDescent="0.15">
      <c r="A618" s="174" t="s">
        <v>412</v>
      </c>
      <c r="B618" s="174" t="s">
        <v>878</v>
      </c>
      <c r="C618" s="174" t="s">
        <v>890</v>
      </c>
      <c r="D618" s="175" t="s">
        <v>415</v>
      </c>
      <c r="E618" s="175" t="s">
        <v>459</v>
      </c>
    </row>
    <row r="619" spans="1:5" x14ac:dyDescent="0.15">
      <c r="A619" s="174" t="s">
        <v>412</v>
      </c>
      <c r="B619" s="174" t="s">
        <v>878</v>
      </c>
      <c r="C619" s="174" t="s">
        <v>891</v>
      </c>
      <c r="D619" s="175" t="s">
        <v>415</v>
      </c>
      <c r="E619" s="175" t="s">
        <v>459</v>
      </c>
    </row>
    <row r="620" spans="1:5" x14ac:dyDescent="0.15">
      <c r="A620" s="174" t="s">
        <v>412</v>
      </c>
      <c r="B620" s="174" t="s">
        <v>878</v>
      </c>
      <c r="C620" s="174" t="s">
        <v>892</v>
      </c>
      <c r="D620" s="175" t="s">
        <v>415</v>
      </c>
      <c r="E620" s="175" t="s">
        <v>459</v>
      </c>
    </row>
    <row r="621" spans="1:5" x14ac:dyDescent="0.15">
      <c r="A621" s="174" t="s">
        <v>412</v>
      </c>
      <c r="B621" s="174" t="s">
        <v>878</v>
      </c>
      <c r="C621" s="174" t="s">
        <v>893</v>
      </c>
      <c r="D621" s="175" t="s">
        <v>415</v>
      </c>
      <c r="E621" s="175" t="s">
        <v>459</v>
      </c>
    </row>
    <row r="622" spans="1:5" x14ac:dyDescent="0.15">
      <c r="A622" s="174" t="s">
        <v>412</v>
      </c>
      <c r="B622" s="174" t="s">
        <v>878</v>
      </c>
      <c r="C622" s="174" t="s">
        <v>894</v>
      </c>
      <c r="D622" s="175" t="s">
        <v>415</v>
      </c>
      <c r="E622" s="175" t="s">
        <v>459</v>
      </c>
    </row>
    <row r="623" spans="1:5" x14ac:dyDescent="0.15">
      <c r="A623" s="174" t="s">
        <v>412</v>
      </c>
      <c r="B623" s="174" t="s">
        <v>878</v>
      </c>
      <c r="C623" s="174" t="s">
        <v>895</v>
      </c>
      <c r="D623" s="175" t="s">
        <v>415</v>
      </c>
      <c r="E623" s="175" t="s">
        <v>459</v>
      </c>
    </row>
    <row r="624" spans="1:5" x14ac:dyDescent="0.15">
      <c r="A624" s="174" t="s">
        <v>412</v>
      </c>
      <c r="B624" s="174" t="s">
        <v>878</v>
      </c>
      <c r="C624" s="174" t="s">
        <v>896</v>
      </c>
      <c r="D624" s="175" t="s">
        <v>415</v>
      </c>
      <c r="E624" s="175" t="s">
        <v>459</v>
      </c>
    </row>
    <row r="625" spans="1:5" x14ac:dyDescent="0.15">
      <c r="A625" s="174" t="s">
        <v>412</v>
      </c>
      <c r="B625" s="174" t="s">
        <v>878</v>
      </c>
      <c r="C625" s="174" t="s">
        <v>897</v>
      </c>
      <c r="D625" s="175" t="s">
        <v>415</v>
      </c>
      <c r="E625" s="175" t="s">
        <v>459</v>
      </c>
    </row>
    <row r="626" spans="1:5" x14ac:dyDescent="0.15">
      <c r="A626" s="174" t="s">
        <v>412</v>
      </c>
      <c r="B626" s="174" t="s">
        <v>878</v>
      </c>
      <c r="C626" s="174" t="s">
        <v>898</v>
      </c>
      <c r="D626" s="175" t="s">
        <v>415</v>
      </c>
      <c r="E626" s="175" t="s">
        <v>459</v>
      </c>
    </row>
    <row r="627" spans="1:5" x14ac:dyDescent="0.15">
      <c r="A627" s="174" t="s">
        <v>412</v>
      </c>
      <c r="B627" s="174" t="s">
        <v>878</v>
      </c>
      <c r="C627" s="174" t="s">
        <v>899</v>
      </c>
      <c r="D627" s="175" t="s">
        <v>415</v>
      </c>
      <c r="E627" s="175" t="s">
        <v>459</v>
      </c>
    </row>
    <row r="628" spans="1:5" x14ac:dyDescent="0.15">
      <c r="A628" s="174" t="s">
        <v>412</v>
      </c>
      <c r="B628" s="174" t="s">
        <v>878</v>
      </c>
      <c r="C628" s="174" t="s">
        <v>900</v>
      </c>
      <c r="D628" s="175" t="s">
        <v>415</v>
      </c>
      <c r="E628" s="175" t="s">
        <v>459</v>
      </c>
    </row>
    <row r="629" spans="1:5" x14ac:dyDescent="0.15">
      <c r="A629" s="174" t="s">
        <v>412</v>
      </c>
      <c r="B629" s="174" t="s">
        <v>878</v>
      </c>
      <c r="C629" s="174" t="s">
        <v>901</v>
      </c>
      <c r="D629" s="175" t="s">
        <v>415</v>
      </c>
      <c r="E629" s="175" t="s">
        <v>459</v>
      </c>
    </row>
    <row r="630" spans="1:5" x14ac:dyDescent="0.15">
      <c r="A630" s="174" t="s">
        <v>412</v>
      </c>
      <c r="B630" s="174" t="s">
        <v>878</v>
      </c>
      <c r="C630" s="174" t="s">
        <v>902</v>
      </c>
      <c r="D630" s="175" t="s">
        <v>415</v>
      </c>
      <c r="E630" s="175" t="s">
        <v>459</v>
      </c>
    </row>
    <row r="631" spans="1:5" x14ac:dyDescent="0.15">
      <c r="A631" s="174" t="s">
        <v>412</v>
      </c>
      <c r="B631" s="174" t="s">
        <v>878</v>
      </c>
      <c r="C631" s="174" t="s">
        <v>903</v>
      </c>
      <c r="D631" s="175" t="s">
        <v>415</v>
      </c>
      <c r="E631" s="175" t="s">
        <v>459</v>
      </c>
    </row>
    <row r="632" spans="1:5" x14ac:dyDescent="0.15">
      <c r="A632" s="174" t="s">
        <v>412</v>
      </c>
      <c r="B632" s="174" t="s">
        <v>904</v>
      </c>
      <c r="C632" s="174" t="s">
        <v>905</v>
      </c>
      <c r="D632" s="175" t="s">
        <v>415</v>
      </c>
      <c r="E632" s="175" t="s">
        <v>165</v>
      </c>
    </row>
    <row r="633" spans="1:5" x14ac:dyDescent="0.15">
      <c r="A633" s="174" t="s">
        <v>412</v>
      </c>
      <c r="B633" s="174" t="s">
        <v>904</v>
      </c>
      <c r="C633" s="174" t="s">
        <v>906</v>
      </c>
      <c r="D633" s="175" t="s">
        <v>415</v>
      </c>
      <c r="E633" s="175" t="s">
        <v>165</v>
      </c>
    </row>
    <row r="634" spans="1:5" x14ac:dyDescent="0.15">
      <c r="A634" s="174" t="s">
        <v>412</v>
      </c>
      <c r="B634" s="174" t="s">
        <v>904</v>
      </c>
      <c r="C634" s="174" t="s">
        <v>907</v>
      </c>
      <c r="D634" s="175" t="s">
        <v>415</v>
      </c>
      <c r="E634" s="175" t="s">
        <v>165</v>
      </c>
    </row>
    <row r="635" spans="1:5" x14ac:dyDescent="0.15">
      <c r="A635" s="174" t="s">
        <v>412</v>
      </c>
      <c r="B635" s="174" t="s">
        <v>904</v>
      </c>
      <c r="C635" s="174" t="s">
        <v>908</v>
      </c>
      <c r="D635" s="175" t="s">
        <v>415</v>
      </c>
      <c r="E635" s="175" t="s">
        <v>165</v>
      </c>
    </row>
    <row r="636" spans="1:5" x14ac:dyDescent="0.15">
      <c r="A636" s="174" t="s">
        <v>412</v>
      </c>
      <c r="B636" s="174" t="s">
        <v>904</v>
      </c>
      <c r="C636" s="174" t="s">
        <v>909</v>
      </c>
      <c r="D636" s="175" t="s">
        <v>415</v>
      </c>
      <c r="E636" s="175" t="s">
        <v>165</v>
      </c>
    </row>
    <row r="637" spans="1:5" x14ac:dyDescent="0.15">
      <c r="A637" s="174" t="s">
        <v>412</v>
      </c>
      <c r="B637" s="174" t="s">
        <v>904</v>
      </c>
      <c r="C637" s="174" t="s">
        <v>910</v>
      </c>
      <c r="D637" s="175" t="s">
        <v>415</v>
      </c>
      <c r="E637" s="175" t="s">
        <v>165</v>
      </c>
    </row>
    <row r="638" spans="1:5" x14ac:dyDescent="0.15">
      <c r="A638" s="174" t="s">
        <v>412</v>
      </c>
      <c r="B638" s="174" t="s">
        <v>904</v>
      </c>
      <c r="C638" s="174" t="s">
        <v>911</v>
      </c>
      <c r="D638" s="175" t="s">
        <v>415</v>
      </c>
      <c r="E638" s="175" t="s">
        <v>165</v>
      </c>
    </row>
    <row r="639" spans="1:5" x14ac:dyDescent="0.15">
      <c r="A639" s="174" t="s">
        <v>412</v>
      </c>
      <c r="B639" s="174" t="s">
        <v>904</v>
      </c>
      <c r="C639" s="174" t="s">
        <v>912</v>
      </c>
      <c r="D639" s="175" t="s">
        <v>415</v>
      </c>
      <c r="E639" s="175" t="s">
        <v>165</v>
      </c>
    </row>
    <row r="640" spans="1:5" x14ac:dyDescent="0.15">
      <c r="A640" s="174" t="s">
        <v>412</v>
      </c>
      <c r="B640" s="174" t="s">
        <v>1889</v>
      </c>
      <c r="C640" s="174" t="s">
        <v>1840</v>
      </c>
      <c r="D640" s="175" t="s">
        <v>1880</v>
      </c>
      <c r="E640" s="175" t="s">
        <v>1888</v>
      </c>
    </row>
    <row r="641" spans="1:5" x14ac:dyDescent="0.15">
      <c r="A641" s="174" t="s">
        <v>412</v>
      </c>
      <c r="B641" s="174" t="s">
        <v>904</v>
      </c>
      <c r="C641" s="174" t="s">
        <v>913</v>
      </c>
      <c r="D641" s="175" t="s">
        <v>415</v>
      </c>
      <c r="E641" s="175" t="s">
        <v>165</v>
      </c>
    </row>
    <row r="642" spans="1:5" x14ac:dyDescent="0.15">
      <c r="A642" s="174" t="s">
        <v>412</v>
      </c>
      <c r="B642" s="174" t="s">
        <v>904</v>
      </c>
      <c r="C642" s="174" t="s">
        <v>914</v>
      </c>
      <c r="D642" s="175" t="s">
        <v>415</v>
      </c>
      <c r="E642" s="175" t="s">
        <v>165</v>
      </c>
    </row>
    <row r="643" spans="1:5" x14ac:dyDescent="0.15">
      <c r="A643" s="174" t="s">
        <v>412</v>
      </c>
      <c r="B643" s="174" t="s">
        <v>904</v>
      </c>
      <c r="C643" s="174" t="s">
        <v>915</v>
      </c>
      <c r="D643" s="175" t="s">
        <v>415</v>
      </c>
      <c r="E643" s="175" t="s">
        <v>165</v>
      </c>
    </row>
    <row r="644" spans="1:5" x14ac:dyDescent="0.15">
      <c r="A644" s="174" t="s">
        <v>412</v>
      </c>
      <c r="B644" s="174" t="s">
        <v>904</v>
      </c>
      <c r="C644" s="174" t="s">
        <v>916</v>
      </c>
      <c r="D644" s="175" t="s">
        <v>415</v>
      </c>
      <c r="E644" s="175" t="s">
        <v>165</v>
      </c>
    </row>
    <row r="645" spans="1:5" x14ac:dyDescent="0.15">
      <c r="A645" s="174" t="s">
        <v>412</v>
      </c>
      <c r="B645" s="174" t="s">
        <v>904</v>
      </c>
      <c r="C645" s="174" t="s">
        <v>917</v>
      </c>
      <c r="D645" s="175" t="s">
        <v>415</v>
      </c>
      <c r="E645" s="175" t="s">
        <v>165</v>
      </c>
    </row>
    <row r="646" spans="1:5" x14ac:dyDescent="0.15">
      <c r="A646" s="174" t="s">
        <v>412</v>
      </c>
      <c r="B646" s="174" t="s">
        <v>904</v>
      </c>
      <c r="C646" s="174" t="s">
        <v>918</v>
      </c>
      <c r="D646" s="175" t="s">
        <v>415</v>
      </c>
      <c r="E646" s="175" t="s">
        <v>165</v>
      </c>
    </row>
    <row r="647" spans="1:5" x14ac:dyDescent="0.15">
      <c r="A647" s="174" t="s">
        <v>412</v>
      </c>
      <c r="B647" s="174" t="s">
        <v>904</v>
      </c>
      <c r="C647" s="174" t="s">
        <v>919</v>
      </c>
      <c r="D647" s="175" t="s">
        <v>415</v>
      </c>
      <c r="E647" s="175" t="s">
        <v>165</v>
      </c>
    </row>
    <row r="648" spans="1:5" x14ac:dyDescent="0.15">
      <c r="A648" s="174" t="s">
        <v>412</v>
      </c>
      <c r="B648" s="174" t="s">
        <v>904</v>
      </c>
      <c r="C648" s="174" t="s">
        <v>920</v>
      </c>
      <c r="D648" s="175" t="s">
        <v>415</v>
      </c>
      <c r="E648" s="175" t="s">
        <v>165</v>
      </c>
    </row>
    <row r="649" spans="1:5" x14ac:dyDescent="0.15">
      <c r="A649" s="174" t="s">
        <v>412</v>
      </c>
      <c r="B649" s="174" t="s">
        <v>921</v>
      </c>
      <c r="C649" s="174" t="s">
        <v>922</v>
      </c>
      <c r="D649" s="175" t="s">
        <v>415</v>
      </c>
      <c r="E649" s="175" t="s">
        <v>165</v>
      </c>
    </row>
    <row r="650" spans="1:5" x14ac:dyDescent="0.15">
      <c r="A650" s="174" t="s">
        <v>412</v>
      </c>
      <c r="B650" s="174" t="s">
        <v>921</v>
      </c>
      <c r="C650" s="174" t="s">
        <v>923</v>
      </c>
      <c r="D650" s="175" t="s">
        <v>415</v>
      </c>
      <c r="E650" s="175" t="s">
        <v>165</v>
      </c>
    </row>
    <row r="651" spans="1:5" x14ac:dyDescent="0.15">
      <c r="A651" s="174" t="s">
        <v>412</v>
      </c>
      <c r="B651" s="174" t="s">
        <v>921</v>
      </c>
      <c r="C651" s="174" t="s">
        <v>924</v>
      </c>
      <c r="D651" s="175" t="s">
        <v>415</v>
      </c>
      <c r="E651" s="175" t="s">
        <v>165</v>
      </c>
    </row>
    <row r="652" spans="1:5" x14ac:dyDescent="0.15">
      <c r="A652" s="174" t="s">
        <v>412</v>
      </c>
      <c r="B652" s="174" t="s">
        <v>921</v>
      </c>
      <c r="C652" s="174" t="s">
        <v>925</v>
      </c>
      <c r="D652" s="175" t="s">
        <v>415</v>
      </c>
      <c r="E652" s="175" t="s">
        <v>165</v>
      </c>
    </row>
    <row r="653" spans="1:5" x14ac:dyDescent="0.15">
      <c r="A653" s="174" t="s">
        <v>412</v>
      </c>
      <c r="B653" s="174" t="s">
        <v>921</v>
      </c>
      <c r="C653" s="174" t="s">
        <v>926</v>
      </c>
      <c r="D653" s="175" t="s">
        <v>415</v>
      </c>
      <c r="E653" s="175" t="s">
        <v>165</v>
      </c>
    </row>
    <row r="654" spans="1:5" x14ac:dyDescent="0.15">
      <c r="A654" s="174" t="s">
        <v>412</v>
      </c>
      <c r="B654" s="174" t="s">
        <v>921</v>
      </c>
      <c r="C654" s="174" t="s">
        <v>927</v>
      </c>
      <c r="D654" s="175" t="s">
        <v>415</v>
      </c>
      <c r="E654" s="175" t="s">
        <v>165</v>
      </c>
    </row>
    <row r="655" spans="1:5" x14ac:dyDescent="0.15">
      <c r="A655" s="174" t="s">
        <v>412</v>
      </c>
      <c r="B655" s="174" t="s">
        <v>921</v>
      </c>
      <c r="C655" s="174" t="s">
        <v>928</v>
      </c>
      <c r="D655" s="175" t="s">
        <v>415</v>
      </c>
      <c r="E655" s="175" t="s">
        <v>165</v>
      </c>
    </row>
    <row r="656" spans="1:5" x14ac:dyDescent="0.15">
      <c r="A656" s="174" t="s">
        <v>412</v>
      </c>
      <c r="B656" s="174" t="s">
        <v>921</v>
      </c>
      <c r="C656" s="174" t="s">
        <v>929</v>
      </c>
      <c r="D656" s="175" t="s">
        <v>415</v>
      </c>
      <c r="E656" s="175" t="s">
        <v>165</v>
      </c>
    </row>
    <row r="657" spans="1:5" x14ac:dyDescent="0.15">
      <c r="A657" s="174" t="s">
        <v>412</v>
      </c>
      <c r="B657" s="174" t="s">
        <v>921</v>
      </c>
      <c r="C657" s="174" t="s">
        <v>930</v>
      </c>
      <c r="D657" s="175" t="s">
        <v>415</v>
      </c>
      <c r="E657" s="175" t="s">
        <v>165</v>
      </c>
    </row>
    <row r="658" spans="1:5" x14ac:dyDescent="0.15">
      <c r="A658" s="174" t="s">
        <v>412</v>
      </c>
      <c r="B658" s="174" t="s">
        <v>921</v>
      </c>
      <c r="C658" s="174" t="s">
        <v>1841</v>
      </c>
      <c r="D658" s="175" t="s">
        <v>1880</v>
      </c>
      <c r="E658" s="175" t="s">
        <v>1888</v>
      </c>
    </row>
    <row r="659" spans="1:5" x14ac:dyDescent="0.15">
      <c r="A659" s="174" t="s">
        <v>412</v>
      </c>
      <c r="B659" s="174" t="s">
        <v>921</v>
      </c>
      <c r="C659" s="174" t="s">
        <v>931</v>
      </c>
      <c r="D659" s="175" t="s">
        <v>415</v>
      </c>
      <c r="E659" s="175" t="s">
        <v>165</v>
      </c>
    </row>
    <row r="660" spans="1:5" x14ac:dyDescent="0.15">
      <c r="A660" s="174" t="s">
        <v>412</v>
      </c>
      <c r="B660" s="174" t="s">
        <v>921</v>
      </c>
      <c r="C660" s="174" t="s">
        <v>932</v>
      </c>
      <c r="D660" s="175" t="s">
        <v>415</v>
      </c>
      <c r="E660" s="175" t="s">
        <v>165</v>
      </c>
    </row>
    <row r="661" spans="1:5" x14ac:dyDescent="0.15">
      <c r="A661" s="174" t="s">
        <v>412</v>
      </c>
      <c r="B661" s="174" t="s">
        <v>921</v>
      </c>
      <c r="C661" s="174" t="s">
        <v>933</v>
      </c>
      <c r="D661" s="175" t="s">
        <v>415</v>
      </c>
      <c r="E661" s="175" t="s">
        <v>165</v>
      </c>
    </row>
    <row r="662" spans="1:5" x14ac:dyDescent="0.15">
      <c r="A662" s="174" t="s">
        <v>412</v>
      </c>
      <c r="B662" s="174" t="s">
        <v>921</v>
      </c>
      <c r="C662" s="174" t="s">
        <v>934</v>
      </c>
      <c r="D662" s="175" t="s">
        <v>415</v>
      </c>
      <c r="E662" s="175" t="s">
        <v>165</v>
      </c>
    </row>
    <row r="663" spans="1:5" x14ac:dyDescent="0.15">
      <c r="A663" s="174" t="s">
        <v>412</v>
      </c>
      <c r="B663" s="174" t="s">
        <v>921</v>
      </c>
      <c r="C663" s="174" t="s">
        <v>935</v>
      </c>
      <c r="D663" s="175" t="s">
        <v>415</v>
      </c>
      <c r="E663" s="175" t="s">
        <v>165</v>
      </c>
    </row>
    <row r="664" spans="1:5" x14ac:dyDescent="0.15">
      <c r="A664" s="174" t="s">
        <v>412</v>
      </c>
      <c r="B664" s="174" t="s">
        <v>921</v>
      </c>
      <c r="C664" s="174" t="s">
        <v>936</v>
      </c>
      <c r="D664" s="175" t="s">
        <v>415</v>
      </c>
      <c r="E664" s="175" t="s">
        <v>165</v>
      </c>
    </row>
    <row r="665" spans="1:5" x14ac:dyDescent="0.15">
      <c r="A665" s="174" t="s">
        <v>412</v>
      </c>
      <c r="B665" s="174" t="s">
        <v>921</v>
      </c>
      <c r="C665" s="174" t="s">
        <v>937</v>
      </c>
      <c r="D665" s="175" t="s">
        <v>415</v>
      </c>
      <c r="E665" s="175" t="s">
        <v>165</v>
      </c>
    </row>
    <row r="666" spans="1:5" x14ac:dyDescent="0.15">
      <c r="A666" s="174" t="s">
        <v>412</v>
      </c>
      <c r="B666" s="174" t="s">
        <v>921</v>
      </c>
      <c r="C666" s="174" t="s">
        <v>938</v>
      </c>
      <c r="D666" s="175" t="s">
        <v>415</v>
      </c>
      <c r="E666" s="175" t="s">
        <v>165</v>
      </c>
    </row>
    <row r="667" spans="1:5" x14ac:dyDescent="0.15">
      <c r="A667" s="174" t="s">
        <v>412</v>
      </c>
      <c r="B667" s="174" t="s">
        <v>921</v>
      </c>
      <c r="C667" s="174" t="s">
        <v>939</v>
      </c>
      <c r="D667" s="175" t="s">
        <v>415</v>
      </c>
      <c r="E667" s="175" t="s">
        <v>165</v>
      </c>
    </row>
    <row r="668" spans="1:5" x14ac:dyDescent="0.15">
      <c r="A668" s="174" t="s">
        <v>412</v>
      </c>
      <c r="B668" s="174" t="s">
        <v>921</v>
      </c>
      <c r="C668" s="174" t="s">
        <v>940</v>
      </c>
      <c r="D668" s="175" t="s">
        <v>415</v>
      </c>
      <c r="E668" s="175" t="s">
        <v>165</v>
      </c>
    </row>
    <row r="669" spans="1:5" x14ac:dyDescent="0.15">
      <c r="A669" s="174" t="s">
        <v>412</v>
      </c>
      <c r="B669" s="174" t="s">
        <v>921</v>
      </c>
      <c r="C669" s="174" t="s">
        <v>941</v>
      </c>
      <c r="D669" s="175" t="s">
        <v>415</v>
      </c>
      <c r="E669" s="175" t="s">
        <v>165</v>
      </c>
    </row>
    <row r="670" spans="1:5" x14ac:dyDescent="0.15">
      <c r="A670" s="174" t="s">
        <v>412</v>
      </c>
      <c r="B670" s="174" t="s">
        <v>921</v>
      </c>
      <c r="C670" s="174" t="s">
        <v>942</v>
      </c>
      <c r="D670" s="175" t="s">
        <v>415</v>
      </c>
      <c r="E670" s="175" t="s">
        <v>165</v>
      </c>
    </row>
    <row r="671" spans="1:5" x14ac:dyDescent="0.15">
      <c r="A671" s="174" t="s">
        <v>412</v>
      </c>
      <c r="B671" s="174" t="s">
        <v>921</v>
      </c>
      <c r="C671" s="174" t="s">
        <v>943</v>
      </c>
      <c r="D671" s="175" t="s">
        <v>415</v>
      </c>
      <c r="E671" s="175" t="s">
        <v>165</v>
      </c>
    </row>
    <row r="672" spans="1:5" x14ac:dyDescent="0.15">
      <c r="A672" s="174" t="s">
        <v>412</v>
      </c>
      <c r="B672" s="174" t="s">
        <v>921</v>
      </c>
      <c r="C672" s="174" t="s">
        <v>944</v>
      </c>
      <c r="D672" s="175" t="s">
        <v>415</v>
      </c>
      <c r="E672" s="175" t="s">
        <v>165</v>
      </c>
    </row>
    <row r="673" spans="1:5" x14ac:dyDescent="0.15">
      <c r="A673" s="174" t="s">
        <v>412</v>
      </c>
      <c r="B673" s="174" t="s">
        <v>921</v>
      </c>
      <c r="C673" s="174" t="s">
        <v>945</v>
      </c>
      <c r="D673" s="175" t="s">
        <v>415</v>
      </c>
      <c r="E673" s="175" t="s">
        <v>165</v>
      </c>
    </row>
    <row r="674" spans="1:5" x14ac:dyDescent="0.15">
      <c r="A674" s="174" t="s">
        <v>412</v>
      </c>
      <c r="B674" s="174" t="s">
        <v>921</v>
      </c>
      <c r="C674" s="174" t="s">
        <v>946</v>
      </c>
      <c r="D674" s="175" t="s">
        <v>415</v>
      </c>
      <c r="E674" s="175" t="s">
        <v>165</v>
      </c>
    </row>
    <row r="675" spans="1:5" x14ac:dyDescent="0.15">
      <c r="A675" s="174" t="s">
        <v>412</v>
      </c>
      <c r="B675" s="174" t="s">
        <v>947</v>
      </c>
      <c r="C675" s="174" t="s">
        <v>948</v>
      </c>
      <c r="D675" s="175" t="s">
        <v>415</v>
      </c>
      <c r="E675" s="175" t="s">
        <v>165</v>
      </c>
    </row>
    <row r="676" spans="1:5" x14ac:dyDescent="0.15">
      <c r="A676" s="174" t="s">
        <v>412</v>
      </c>
      <c r="B676" s="174" t="s">
        <v>947</v>
      </c>
      <c r="C676" s="174" t="s">
        <v>949</v>
      </c>
      <c r="D676" s="175" t="s">
        <v>415</v>
      </c>
      <c r="E676" s="175" t="s">
        <v>165</v>
      </c>
    </row>
    <row r="677" spans="1:5" x14ac:dyDescent="0.15">
      <c r="A677" s="174" t="s">
        <v>412</v>
      </c>
      <c r="B677" s="174" t="s">
        <v>947</v>
      </c>
      <c r="C677" s="174" t="s">
        <v>950</v>
      </c>
      <c r="D677" s="175" t="s">
        <v>415</v>
      </c>
      <c r="E677" s="175" t="s">
        <v>165</v>
      </c>
    </row>
    <row r="678" spans="1:5" x14ac:dyDescent="0.15">
      <c r="A678" s="174" t="s">
        <v>412</v>
      </c>
      <c r="B678" s="174" t="s">
        <v>1890</v>
      </c>
      <c r="C678" s="174" t="s">
        <v>1842</v>
      </c>
      <c r="D678" s="175" t="s">
        <v>415</v>
      </c>
      <c r="E678" s="175" t="s">
        <v>1888</v>
      </c>
    </row>
    <row r="679" spans="1:5" x14ac:dyDescent="0.15">
      <c r="A679" s="174" t="s">
        <v>412</v>
      </c>
      <c r="B679" s="174" t="s">
        <v>947</v>
      </c>
      <c r="C679" s="174" t="s">
        <v>951</v>
      </c>
      <c r="D679" s="175" t="s">
        <v>415</v>
      </c>
      <c r="E679" s="175" t="s">
        <v>165</v>
      </c>
    </row>
    <row r="680" spans="1:5" x14ac:dyDescent="0.15">
      <c r="A680" s="174" t="s">
        <v>412</v>
      </c>
      <c r="B680" s="174" t="s">
        <v>947</v>
      </c>
      <c r="C680" s="174" t="s">
        <v>952</v>
      </c>
      <c r="D680" s="175" t="s">
        <v>415</v>
      </c>
      <c r="E680" s="175" t="s">
        <v>165</v>
      </c>
    </row>
    <row r="681" spans="1:5" x14ac:dyDescent="0.15">
      <c r="A681" s="174" t="s">
        <v>412</v>
      </c>
      <c r="B681" s="174" t="s">
        <v>947</v>
      </c>
      <c r="C681" s="174" t="s">
        <v>953</v>
      </c>
      <c r="D681" s="175" t="s">
        <v>415</v>
      </c>
      <c r="E681" s="175" t="s">
        <v>165</v>
      </c>
    </row>
    <row r="682" spans="1:5" x14ac:dyDescent="0.15">
      <c r="A682" s="174" t="s">
        <v>412</v>
      </c>
      <c r="B682" s="174" t="s">
        <v>947</v>
      </c>
      <c r="C682" s="174" t="s">
        <v>954</v>
      </c>
      <c r="D682" s="175" t="s">
        <v>415</v>
      </c>
      <c r="E682" s="175" t="s">
        <v>165</v>
      </c>
    </row>
    <row r="683" spans="1:5" x14ac:dyDescent="0.15">
      <c r="A683" s="174" t="s">
        <v>412</v>
      </c>
      <c r="B683" s="174" t="s">
        <v>947</v>
      </c>
      <c r="C683" s="174" t="s">
        <v>955</v>
      </c>
      <c r="D683" s="175" t="s">
        <v>415</v>
      </c>
      <c r="E683" s="175" t="s">
        <v>165</v>
      </c>
    </row>
    <row r="684" spans="1:5" x14ac:dyDescent="0.15">
      <c r="A684" s="174" t="s">
        <v>412</v>
      </c>
      <c r="B684" s="174" t="s">
        <v>947</v>
      </c>
      <c r="C684" s="174" t="s">
        <v>956</v>
      </c>
      <c r="D684" s="175" t="s">
        <v>415</v>
      </c>
      <c r="E684" s="175" t="s">
        <v>165</v>
      </c>
    </row>
    <row r="685" spans="1:5" x14ac:dyDescent="0.15">
      <c r="A685" s="174" t="s">
        <v>412</v>
      </c>
      <c r="B685" s="174" t="s">
        <v>947</v>
      </c>
      <c r="C685" s="174" t="s">
        <v>957</v>
      </c>
      <c r="D685" s="175" t="s">
        <v>415</v>
      </c>
      <c r="E685" s="175" t="s">
        <v>165</v>
      </c>
    </row>
    <row r="686" spans="1:5" x14ac:dyDescent="0.15">
      <c r="A686" s="174" t="s">
        <v>412</v>
      </c>
      <c r="B686" s="174" t="s">
        <v>947</v>
      </c>
      <c r="C686" s="174" t="s">
        <v>958</v>
      </c>
      <c r="D686" s="175" t="s">
        <v>415</v>
      </c>
      <c r="E686" s="175" t="s">
        <v>165</v>
      </c>
    </row>
    <row r="687" spans="1:5" x14ac:dyDescent="0.15">
      <c r="A687" s="174" t="s">
        <v>412</v>
      </c>
      <c r="B687" s="174" t="s">
        <v>947</v>
      </c>
      <c r="C687" s="174" t="s">
        <v>959</v>
      </c>
      <c r="D687" s="175" t="s">
        <v>415</v>
      </c>
      <c r="E687" s="175" t="s">
        <v>165</v>
      </c>
    </row>
    <row r="688" spans="1:5" x14ac:dyDescent="0.15">
      <c r="A688" s="174" t="s">
        <v>412</v>
      </c>
      <c r="B688" s="174" t="s">
        <v>947</v>
      </c>
      <c r="C688" s="174" t="s">
        <v>960</v>
      </c>
      <c r="D688" s="175" t="s">
        <v>415</v>
      </c>
      <c r="E688" s="175" t="s">
        <v>165</v>
      </c>
    </row>
    <row r="689" spans="1:5" x14ac:dyDescent="0.15">
      <c r="A689" s="174" t="s">
        <v>412</v>
      </c>
      <c r="B689" s="174" t="s">
        <v>947</v>
      </c>
      <c r="C689" s="174" t="s">
        <v>961</v>
      </c>
      <c r="D689" s="175" t="s">
        <v>415</v>
      </c>
      <c r="E689" s="175" t="s">
        <v>165</v>
      </c>
    </row>
    <row r="690" spans="1:5" x14ac:dyDescent="0.15">
      <c r="A690" s="174" t="s">
        <v>412</v>
      </c>
      <c r="B690" s="174" t="s">
        <v>947</v>
      </c>
      <c r="C690" s="174" t="s">
        <v>962</v>
      </c>
      <c r="D690" s="175" t="s">
        <v>415</v>
      </c>
      <c r="E690" s="175" t="s">
        <v>165</v>
      </c>
    </row>
    <row r="691" spans="1:5" x14ac:dyDescent="0.15">
      <c r="A691" s="174" t="s">
        <v>412</v>
      </c>
      <c r="B691" s="174" t="s">
        <v>947</v>
      </c>
      <c r="C691" s="174" t="s">
        <v>963</v>
      </c>
      <c r="D691" s="175" t="s">
        <v>415</v>
      </c>
      <c r="E691" s="175" t="s">
        <v>165</v>
      </c>
    </row>
    <row r="692" spans="1:5" x14ac:dyDescent="0.15">
      <c r="A692" s="174" t="s">
        <v>412</v>
      </c>
      <c r="B692" s="174" t="s">
        <v>964</v>
      </c>
      <c r="C692" s="174" t="s">
        <v>965</v>
      </c>
      <c r="D692" s="175" t="s">
        <v>415</v>
      </c>
      <c r="E692" s="175" t="s">
        <v>459</v>
      </c>
    </row>
    <row r="693" spans="1:5" x14ac:dyDescent="0.15">
      <c r="A693" s="174" t="s">
        <v>412</v>
      </c>
      <c r="B693" s="174" t="s">
        <v>964</v>
      </c>
      <c r="C693" s="174" t="s">
        <v>966</v>
      </c>
      <c r="D693" s="175" t="s">
        <v>415</v>
      </c>
      <c r="E693" s="175" t="s">
        <v>459</v>
      </c>
    </row>
    <row r="694" spans="1:5" x14ac:dyDescent="0.15">
      <c r="A694" s="174" t="s">
        <v>412</v>
      </c>
      <c r="B694" s="174" t="s">
        <v>964</v>
      </c>
      <c r="C694" s="174" t="s">
        <v>967</v>
      </c>
      <c r="D694" s="175" t="s">
        <v>415</v>
      </c>
      <c r="E694" s="175" t="s">
        <v>459</v>
      </c>
    </row>
    <row r="695" spans="1:5" x14ac:dyDescent="0.15">
      <c r="A695" s="174" t="s">
        <v>412</v>
      </c>
      <c r="B695" s="174" t="s">
        <v>964</v>
      </c>
      <c r="C695" s="174" t="s">
        <v>968</v>
      </c>
      <c r="D695" s="175" t="s">
        <v>415</v>
      </c>
      <c r="E695" s="175" t="s">
        <v>459</v>
      </c>
    </row>
    <row r="696" spans="1:5" x14ac:dyDescent="0.15">
      <c r="A696" s="174" t="s">
        <v>412</v>
      </c>
      <c r="B696" s="174" t="s">
        <v>964</v>
      </c>
      <c r="C696" s="174" t="s">
        <v>969</v>
      </c>
      <c r="D696" s="175" t="s">
        <v>415</v>
      </c>
      <c r="E696" s="175" t="s">
        <v>459</v>
      </c>
    </row>
    <row r="697" spans="1:5" x14ac:dyDescent="0.15">
      <c r="A697" s="174" t="s">
        <v>412</v>
      </c>
      <c r="B697" s="174" t="s">
        <v>964</v>
      </c>
      <c r="C697" s="174" t="s">
        <v>970</v>
      </c>
      <c r="D697" s="175" t="s">
        <v>415</v>
      </c>
      <c r="E697" s="175" t="s">
        <v>459</v>
      </c>
    </row>
    <row r="698" spans="1:5" x14ac:dyDescent="0.15">
      <c r="A698" s="174" t="s">
        <v>412</v>
      </c>
      <c r="B698" s="174" t="s">
        <v>964</v>
      </c>
      <c r="C698" s="174" t="s">
        <v>971</v>
      </c>
      <c r="D698" s="175" t="s">
        <v>415</v>
      </c>
      <c r="E698" s="175" t="s">
        <v>459</v>
      </c>
    </row>
    <row r="699" spans="1:5" x14ac:dyDescent="0.15">
      <c r="A699" s="174" t="s">
        <v>412</v>
      </c>
      <c r="B699" s="174" t="s">
        <v>964</v>
      </c>
      <c r="C699" s="174" t="s">
        <v>972</v>
      </c>
      <c r="D699" s="175" t="s">
        <v>415</v>
      </c>
      <c r="E699" s="175" t="s">
        <v>459</v>
      </c>
    </row>
    <row r="700" spans="1:5" x14ac:dyDescent="0.15">
      <c r="A700" s="174" t="s">
        <v>412</v>
      </c>
      <c r="B700" s="174" t="s">
        <v>964</v>
      </c>
      <c r="C700" s="174" t="s">
        <v>973</v>
      </c>
      <c r="D700" s="175" t="s">
        <v>415</v>
      </c>
      <c r="E700" s="175" t="s">
        <v>459</v>
      </c>
    </row>
    <row r="701" spans="1:5" x14ac:dyDescent="0.15">
      <c r="A701" s="174" t="s">
        <v>412</v>
      </c>
      <c r="B701" s="174" t="s">
        <v>964</v>
      </c>
      <c r="C701" s="174" t="s">
        <v>974</v>
      </c>
      <c r="D701" s="175" t="s">
        <v>415</v>
      </c>
      <c r="E701" s="175" t="s">
        <v>459</v>
      </c>
    </row>
    <row r="702" spans="1:5" x14ac:dyDescent="0.15">
      <c r="A702" s="174" t="s">
        <v>412</v>
      </c>
      <c r="B702" s="174" t="s">
        <v>964</v>
      </c>
      <c r="C702" s="174" t="s">
        <v>975</v>
      </c>
      <c r="D702" s="175" t="s">
        <v>415</v>
      </c>
      <c r="E702" s="175" t="s">
        <v>459</v>
      </c>
    </row>
    <row r="703" spans="1:5" x14ac:dyDescent="0.15">
      <c r="A703" s="174" t="s">
        <v>412</v>
      </c>
      <c r="B703" s="174" t="s">
        <v>964</v>
      </c>
      <c r="C703" s="174" t="s">
        <v>976</v>
      </c>
      <c r="D703" s="175" t="s">
        <v>415</v>
      </c>
      <c r="E703" s="175" t="s">
        <v>459</v>
      </c>
    </row>
    <row r="704" spans="1:5" x14ac:dyDescent="0.15">
      <c r="A704" s="174" t="s">
        <v>412</v>
      </c>
      <c r="B704" s="174" t="s">
        <v>964</v>
      </c>
      <c r="C704" s="174" t="s">
        <v>977</v>
      </c>
      <c r="D704" s="175" t="s">
        <v>415</v>
      </c>
      <c r="E704" s="175" t="s">
        <v>459</v>
      </c>
    </row>
    <row r="705" spans="1:5" x14ac:dyDescent="0.15">
      <c r="A705" s="174" t="s">
        <v>412</v>
      </c>
      <c r="B705" s="174" t="s">
        <v>964</v>
      </c>
      <c r="C705" s="174" t="s">
        <v>978</v>
      </c>
      <c r="D705" s="175" t="s">
        <v>415</v>
      </c>
      <c r="E705" s="175" t="s">
        <v>459</v>
      </c>
    </row>
    <row r="706" spans="1:5" x14ac:dyDescent="0.15">
      <c r="A706" s="174" t="s">
        <v>412</v>
      </c>
      <c r="B706" s="174" t="s">
        <v>964</v>
      </c>
      <c r="C706" s="174" t="s">
        <v>979</v>
      </c>
      <c r="D706" s="175" t="s">
        <v>415</v>
      </c>
      <c r="E706" s="175" t="s">
        <v>459</v>
      </c>
    </row>
    <row r="707" spans="1:5" x14ac:dyDescent="0.15">
      <c r="A707" s="174" t="s">
        <v>412</v>
      </c>
      <c r="B707" s="174" t="s">
        <v>964</v>
      </c>
      <c r="C707" s="174" t="s">
        <v>980</v>
      </c>
      <c r="D707" s="175" t="s">
        <v>415</v>
      </c>
      <c r="E707" s="175" t="s">
        <v>459</v>
      </c>
    </row>
    <row r="708" spans="1:5" x14ac:dyDescent="0.15">
      <c r="A708" s="174" t="s">
        <v>412</v>
      </c>
      <c r="B708" s="174" t="s">
        <v>964</v>
      </c>
      <c r="C708" s="174" t="s">
        <v>981</v>
      </c>
      <c r="D708" s="175" t="s">
        <v>415</v>
      </c>
      <c r="E708" s="175" t="s">
        <v>459</v>
      </c>
    </row>
    <row r="709" spans="1:5" x14ac:dyDescent="0.15">
      <c r="A709" s="174" t="s">
        <v>412</v>
      </c>
      <c r="B709" s="174" t="s">
        <v>964</v>
      </c>
      <c r="C709" s="174" t="s">
        <v>982</v>
      </c>
      <c r="D709" s="175" t="s">
        <v>415</v>
      </c>
      <c r="E709" s="175" t="s">
        <v>459</v>
      </c>
    </row>
    <row r="710" spans="1:5" x14ac:dyDescent="0.15">
      <c r="A710" s="174" t="s">
        <v>412</v>
      </c>
      <c r="B710" s="174" t="s">
        <v>983</v>
      </c>
      <c r="C710" s="174" t="s">
        <v>984</v>
      </c>
      <c r="D710" s="175" t="s">
        <v>415</v>
      </c>
      <c r="E710" s="175" t="s">
        <v>459</v>
      </c>
    </row>
    <row r="711" spans="1:5" x14ac:dyDescent="0.15">
      <c r="A711" s="174" t="s">
        <v>412</v>
      </c>
      <c r="B711" s="174" t="s">
        <v>983</v>
      </c>
      <c r="C711" s="174" t="s">
        <v>985</v>
      </c>
      <c r="D711" s="175" t="s">
        <v>415</v>
      </c>
      <c r="E711" s="175" t="s">
        <v>459</v>
      </c>
    </row>
    <row r="712" spans="1:5" x14ac:dyDescent="0.15">
      <c r="A712" s="174" t="s">
        <v>412</v>
      </c>
      <c r="B712" s="174" t="s">
        <v>983</v>
      </c>
      <c r="C712" s="174" t="s">
        <v>986</v>
      </c>
      <c r="D712" s="175" t="s">
        <v>415</v>
      </c>
      <c r="E712" s="175" t="s">
        <v>459</v>
      </c>
    </row>
    <row r="713" spans="1:5" x14ac:dyDescent="0.15">
      <c r="A713" s="174" t="s">
        <v>412</v>
      </c>
      <c r="B713" s="174" t="s">
        <v>983</v>
      </c>
      <c r="C713" s="174" t="s">
        <v>987</v>
      </c>
      <c r="D713" s="175" t="s">
        <v>415</v>
      </c>
      <c r="E713" s="175" t="s">
        <v>459</v>
      </c>
    </row>
    <row r="714" spans="1:5" x14ac:dyDescent="0.15">
      <c r="A714" s="174" t="s">
        <v>412</v>
      </c>
      <c r="B714" s="174" t="s">
        <v>983</v>
      </c>
      <c r="C714" s="174" t="s">
        <v>988</v>
      </c>
      <c r="D714" s="175" t="s">
        <v>415</v>
      </c>
      <c r="E714" s="175" t="s">
        <v>459</v>
      </c>
    </row>
    <row r="715" spans="1:5" x14ac:dyDescent="0.15">
      <c r="A715" s="174" t="s">
        <v>412</v>
      </c>
      <c r="B715" s="174" t="s">
        <v>983</v>
      </c>
      <c r="C715" s="174" t="s">
        <v>989</v>
      </c>
      <c r="D715" s="175" t="s">
        <v>415</v>
      </c>
      <c r="E715" s="175" t="s">
        <v>459</v>
      </c>
    </row>
    <row r="716" spans="1:5" x14ac:dyDescent="0.15">
      <c r="A716" s="174" t="s">
        <v>412</v>
      </c>
      <c r="B716" s="174" t="s">
        <v>983</v>
      </c>
      <c r="C716" s="174" t="s">
        <v>990</v>
      </c>
      <c r="D716" s="175" t="s">
        <v>415</v>
      </c>
      <c r="E716" s="175" t="s">
        <v>459</v>
      </c>
    </row>
    <row r="717" spans="1:5" x14ac:dyDescent="0.15">
      <c r="A717" s="174" t="s">
        <v>412</v>
      </c>
      <c r="B717" s="174" t="s">
        <v>983</v>
      </c>
      <c r="C717" s="174" t="s">
        <v>991</v>
      </c>
      <c r="D717" s="175" t="s">
        <v>415</v>
      </c>
      <c r="E717" s="175" t="s">
        <v>459</v>
      </c>
    </row>
    <row r="718" spans="1:5" x14ac:dyDescent="0.15">
      <c r="A718" s="174" t="s">
        <v>412</v>
      </c>
      <c r="B718" s="174" t="s">
        <v>983</v>
      </c>
      <c r="C718" s="174" t="s">
        <v>992</v>
      </c>
      <c r="D718" s="175" t="s">
        <v>415</v>
      </c>
      <c r="E718" s="175" t="s">
        <v>459</v>
      </c>
    </row>
    <row r="719" spans="1:5" x14ac:dyDescent="0.15">
      <c r="A719" s="174" t="s">
        <v>412</v>
      </c>
      <c r="B719" s="174" t="s">
        <v>983</v>
      </c>
      <c r="C719" s="174" t="s">
        <v>993</v>
      </c>
      <c r="D719" s="175" t="s">
        <v>415</v>
      </c>
      <c r="E719" s="175" t="s">
        <v>459</v>
      </c>
    </row>
    <row r="720" spans="1:5" x14ac:dyDescent="0.15">
      <c r="A720" s="174" t="s">
        <v>412</v>
      </c>
      <c r="B720" s="174" t="s">
        <v>983</v>
      </c>
      <c r="C720" s="174" t="s">
        <v>994</v>
      </c>
      <c r="D720" s="175" t="s">
        <v>415</v>
      </c>
      <c r="E720" s="175" t="s">
        <v>459</v>
      </c>
    </row>
    <row r="721" spans="1:5" x14ac:dyDescent="0.15">
      <c r="A721" s="174" t="s">
        <v>412</v>
      </c>
      <c r="B721" s="174" t="s">
        <v>983</v>
      </c>
      <c r="C721" s="174" t="s">
        <v>995</v>
      </c>
      <c r="D721" s="175" t="s">
        <v>415</v>
      </c>
      <c r="E721" s="175" t="s">
        <v>459</v>
      </c>
    </row>
    <row r="722" spans="1:5" x14ac:dyDescent="0.15">
      <c r="A722" s="174" t="s">
        <v>412</v>
      </c>
      <c r="B722" s="174" t="s">
        <v>983</v>
      </c>
      <c r="C722" s="174" t="s">
        <v>996</v>
      </c>
      <c r="D722" s="175" t="s">
        <v>415</v>
      </c>
      <c r="E722" s="175" t="s">
        <v>459</v>
      </c>
    </row>
    <row r="723" spans="1:5" x14ac:dyDescent="0.15">
      <c r="A723" s="174" t="s">
        <v>412</v>
      </c>
      <c r="B723" s="174" t="s">
        <v>983</v>
      </c>
      <c r="C723" s="174" t="s">
        <v>997</v>
      </c>
      <c r="D723" s="175" t="s">
        <v>415</v>
      </c>
      <c r="E723" s="175" t="s">
        <v>459</v>
      </c>
    </row>
    <row r="724" spans="1:5" x14ac:dyDescent="0.15">
      <c r="A724" s="174" t="s">
        <v>412</v>
      </c>
      <c r="B724" s="174" t="s">
        <v>983</v>
      </c>
      <c r="C724" s="174" t="s">
        <v>998</v>
      </c>
      <c r="D724" s="175" t="s">
        <v>415</v>
      </c>
      <c r="E724" s="175" t="s">
        <v>459</v>
      </c>
    </row>
    <row r="725" spans="1:5" x14ac:dyDescent="0.15">
      <c r="A725" s="174" t="s">
        <v>412</v>
      </c>
      <c r="B725" s="174" t="s">
        <v>983</v>
      </c>
      <c r="C725" s="174" t="s">
        <v>999</v>
      </c>
      <c r="D725" s="175" t="s">
        <v>415</v>
      </c>
      <c r="E725" s="175" t="s">
        <v>459</v>
      </c>
    </row>
    <row r="726" spans="1:5" x14ac:dyDescent="0.15">
      <c r="A726" s="174" t="s">
        <v>412</v>
      </c>
      <c r="B726" s="174" t="s">
        <v>983</v>
      </c>
      <c r="C726" s="174" t="s">
        <v>1000</v>
      </c>
      <c r="D726" s="175" t="s">
        <v>415</v>
      </c>
      <c r="E726" s="175" t="s">
        <v>459</v>
      </c>
    </row>
    <row r="727" spans="1:5" x14ac:dyDescent="0.15">
      <c r="A727" s="174" t="s">
        <v>412</v>
      </c>
      <c r="B727" s="174" t="s">
        <v>983</v>
      </c>
      <c r="C727" s="174" t="s">
        <v>1001</v>
      </c>
      <c r="D727" s="175" t="s">
        <v>415</v>
      </c>
      <c r="E727" s="175" t="s">
        <v>459</v>
      </c>
    </row>
    <row r="728" spans="1:5" x14ac:dyDescent="0.15">
      <c r="A728" s="174" t="s">
        <v>412</v>
      </c>
      <c r="B728" s="174" t="s">
        <v>983</v>
      </c>
      <c r="C728" s="174" t="s">
        <v>1002</v>
      </c>
      <c r="D728" s="175" t="s">
        <v>415</v>
      </c>
      <c r="E728" s="175" t="s">
        <v>459</v>
      </c>
    </row>
    <row r="729" spans="1:5" x14ac:dyDescent="0.15">
      <c r="A729" s="174" t="s">
        <v>412</v>
      </c>
      <c r="B729" s="174" t="s">
        <v>983</v>
      </c>
      <c r="C729" s="174" t="s">
        <v>1003</v>
      </c>
      <c r="D729" s="175" t="s">
        <v>415</v>
      </c>
      <c r="E729" s="175" t="s">
        <v>459</v>
      </c>
    </row>
    <row r="730" spans="1:5" x14ac:dyDescent="0.15">
      <c r="A730" s="174" t="s">
        <v>412</v>
      </c>
      <c r="B730" s="174" t="s">
        <v>983</v>
      </c>
      <c r="C730" s="174" t="s">
        <v>1004</v>
      </c>
      <c r="D730" s="175" t="s">
        <v>415</v>
      </c>
      <c r="E730" s="175" t="s">
        <v>459</v>
      </c>
    </row>
    <row r="731" spans="1:5" x14ac:dyDescent="0.15">
      <c r="A731" s="174" t="s">
        <v>412</v>
      </c>
      <c r="B731" s="174" t="s">
        <v>983</v>
      </c>
      <c r="C731" s="174" t="s">
        <v>1005</v>
      </c>
      <c r="D731" s="175" t="s">
        <v>415</v>
      </c>
      <c r="E731" s="175" t="s">
        <v>459</v>
      </c>
    </row>
    <row r="732" spans="1:5" x14ac:dyDescent="0.15">
      <c r="A732" s="174" t="s">
        <v>412</v>
      </c>
      <c r="B732" s="174" t="s">
        <v>983</v>
      </c>
      <c r="C732" s="174" t="s">
        <v>1006</v>
      </c>
      <c r="D732" s="175" t="s">
        <v>415</v>
      </c>
      <c r="E732" s="175" t="s">
        <v>459</v>
      </c>
    </row>
    <row r="733" spans="1:5" x14ac:dyDescent="0.15">
      <c r="A733" s="174" t="s">
        <v>412</v>
      </c>
      <c r="B733" s="174" t="s">
        <v>983</v>
      </c>
      <c r="C733" s="174" t="s">
        <v>1007</v>
      </c>
      <c r="D733" s="175" t="s">
        <v>415</v>
      </c>
      <c r="E733" s="175" t="s">
        <v>459</v>
      </c>
    </row>
    <row r="734" spans="1:5" x14ac:dyDescent="0.15">
      <c r="A734" s="174" t="s">
        <v>412</v>
      </c>
      <c r="B734" s="174" t="s">
        <v>983</v>
      </c>
      <c r="C734" s="174" t="s">
        <v>1008</v>
      </c>
      <c r="D734" s="175" t="s">
        <v>415</v>
      </c>
      <c r="E734" s="175" t="s">
        <v>459</v>
      </c>
    </row>
    <row r="735" spans="1:5" x14ac:dyDescent="0.15">
      <c r="A735" s="174" t="s">
        <v>412</v>
      </c>
      <c r="B735" s="174" t="s">
        <v>983</v>
      </c>
      <c r="C735" s="174" t="s">
        <v>1009</v>
      </c>
      <c r="D735" s="175" t="s">
        <v>415</v>
      </c>
      <c r="E735" s="175" t="s">
        <v>459</v>
      </c>
    </row>
    <row r="736" spans="1:5" x14ac:dyDescent="0.15">
      <c r="A736" s="174" t="s">
        <v>412</v>
      </c>
      <c r="B736" s="174" t="s">
        <v>983</v>
      </c>
      <c r="C736" s="174" t="s">
        <v>1010</v>
      </c>
      <c r="D736" s="175" t="s">
        <v>415</v>
      </c>
      <c r="E736" s="175" t="s">
        <v>459</v>
      </c>
    </row>
    <row r="737" spans="1:5" x14ac:dyDescent="0.15">
      <c r="A737" s="174" t="s">
        <v>412</v>
      </c>
      <c r="B737" s="174" t="s">
        <v>983</v>
      </c>
      <c r="C737" s="174" t="s">
        <v>1011</v>
      </c>
      <c r="D737" s="175" t="s">
        <v>415</v>
      </c>
      <c r="E737" s="175" t="s">
        <v>459</v>
      </c>
    </row>
    <row r="738" spans="1:5" x14ac:dyDescent="0.15">
      <c r="A738" s="174" t="s">
        <v>412</v>
      </c>
      <c r="B738" s="174" t="s">
        <v>983</v>
      </c>
      <c r="C738" s="174" t="s">
        <v>1773</v>
      </c>
      <c r="D738" s="175" t="s">
        <v>415</v>
      </c>
      <c r="E738" s="175" t="s">
        <v>164</v>
      </c>
    </row>
    <row r="739" spans="1:5" x14ac:dyDescent="0.15">
      <c r="A739" s="174" t="s">
        <v>412</v>
      </c>
      <c r="B739" s="174" t="s">
        <v>983</v>
      </c>
      <c r="C739" s="174" t="s">
        <v>1012</v>
      </c>
      <c r="D739" s="175" t="s">
        <v>415</v>
      </c>
      <c r="E739" s="175" t="s">
        <v>459</v>
      </c>
    </row>
    <row r="740" spans="1:5" x14ac:dyDescent="0.15">
      <c r="A740" s="174" t="s">
        <v>412</v>
      </c>
      <c r="B740" s="174" t="s">
        <v>983</v>
      </c>
      <c r="C740" s="174" t="s">
        <v>1013</v>
      </c>
      <c r="D740" s="175" t="s">
        <v>415</v>
      </c>
      <c r="E740" s="175" t="s">
        <v>459</v>
      </c>
    </row>
    <row r="741" spans="1:5" x14ac:dyDescent="0.15">
      <c r="A741" s="174" t="s">
        <v>412</v>
      </c>
      <c r="B741" s="174" t="s">
        <v>983</v>
      </c>
      <c r="C741" s="174" t="s">
        <v>1014</v>
      </c>
      <c r="D741" s="175" t="s">
        <v>415</v>
      </c>
      <c r="E741" s="175" t="s">
        <v>459</v>
      </c>
    </row>
    <row r="742" spans="1:5" x14ac:dyDescent="0.15">
      <c r="A742" s="174" t="s">
        <v>412</v>
      </c>
      <c r="B742" s="174" t="s">
        <v>983</v>
      </c>
      <c r="C742" s="174" t="s">
        <v>1774</v>
      </c>
      <c r="D742" s="175" t="s">
        <v>415</v>
      </c>
      <c r="E742" s="175" t="s">
        <v>459</v>
      </c>
    </row>
    <row r="743" spans="1:5" x14ac:dyDescent="0.15">
      <c r="A743" s="174" t="s">
        <v>412</v>
      </c>
      <c r="B743" s="174" t="s">
        <v>983</v>
      </c>
      <c r="C743" s="174" t="s">
        <v>1775</v>
      </c>
      <c r="D743" s="175" t="s">
        <v>415</v>
      </c>
      <c r="E743" s="175" t="s">
        <v>459</v>
      </c>
    </row>
    <row r="744" spans="1:5" x14ac:dyDescent="0.15">
      <c r="A744" s="174" t="s">
        <v>1015</v>
      </c>
      <c r="B744" s="174" t="s">
        <v>1016</v>
      </c>
      <c r="C744" s="174" t="s">
        <v>1017</v>
      </c>
      <c r="D744" s="175" t="s">
        <v>176</v>
      </c>
      <c r="E744" s="175" t="s">
        <v>1018</v>
      </c>
    </row>
    <row r="745" spans="1:5" x14ac:dyDescent="0.15">
      <c r="A745" s="174" t="s">
        <v>1015</v>
      </c>
      <c r="B745" s="174" t="s">
        <v>1016</v>
      </c>
      <c r="C745" s="174" t="s">
        <v>1019</v>
      </c>
      <c r="D745" s="175" t="s">
        <v>176</v>
      </c>
      <c r="E745" s="175" t="s">
        <v>1018</v>
      </c>
    </row>
    <row r="746" spans="1:5" x14ac:dyDescent="0.15">
      <c r="A746" s="174" t="s">
        <v>1015</v>
      </c>
      <c r="B746" s="174" t="s">
        <v>1843</v>
      </c>
      <c r="C746" s="174" t="s">
        <v>1913</v>
      </c>
      <c r="D746" s="175" t="s">
        <v>1891</v>
      </c>
      <c r="E746" s="175" t="s">
        <v>1800</v>
      </c>
    </row>
    <row r="747" spans="1:5" x14ac:dyDescent="0.15">
      <c r="A747" s="174" t="s">
        <v>1015</v>
      </c>
      <c r="B747" s="174" t="s">
        <v>1016</v>
      </c>
      <c r="C747" s="174" t="s">
        <v>1914</v>
      </c>
      <c r="D747" s="175" t="s">
        <v>176</v>
      </c>
      <c r="E747" s="175" t="s">
        <v>1018</v>
      </c>
    </row>
    <row r="748" spans="1:5" x14ac:dyDescent="0.15">
      <c r="A748" s="174" t="s">
        <v>1015</v>
      </c>
      <c r="B748" s="174" t="s">
        <v>1016</v>
      </c>
      <c r="C748" s="174" t="s">
        <v>1915</v>
      </c>
      <c r="D748" s="175" t="s">
        <v>176</v>
      </c>
      <c r="E748" s="175" t="s">
        <v>1018</v>
      </c>
    </row>
    <row r="749" spans="1:5" x14ac:dyDescent="0.15">
      <c r="A749" s="174" t="s">
        <v>1015</v>
      </c>
      <c r="B749" s="174" t="s">
        <v>1016</v>
      </c>
      <c r="C749" s="174" t="s">
        <v>1916</v>
      </c>
      <c r="D749" s="175" t="s">
        <v>176</v>
      </c>
      <c r="E749" s="175" t="s">
        <v>1018</v>
      </c>
    </row>
    <row r="750" spans="1:5" x14ac:dyDescent="0.15">
      <c r="A750" s="174" t="s">
        <v>1015</v>
      </c>
      <c r="B750" s="174" t="s">
        <v>1892</v>
      </c>
      <c r="C750" s="174" t="s">
        <v>1021</v>
      </c>
      <c r="D750" s="175" t="s">
        <v>176</v>
      </c>
      <c r="E750" s="175" t="s">
        <v>1018</v>
      </c>
    </row>
    <row r="751" spans="1:5" x14ac:dyDescent="0.15">
      <c r="A751" s="174" t="s">
        <v>1015</v>
      </c>
      <c r="B751" s="174" t="s">
        <v>1020</v>
      </c>
      <c r="C751" s="174" t="s">
        <v>1022</v>
      </c>
      <c r="D751" s="175" t="s">
        <v>176</v>
      </c>
      <c r="E751" s="175" t="s">
        <v>1018</v>
      </c>
    </row>
    <row r="752" spans="1:5" x14ac:dyDescent="0.15">
      <c r="A752" s="174" t="s">
        <v>1015</v>
      </c>
      <c r="B752" s="174" t="s">
        <v>1020</v>
      </c>
      <c r="C752" s="174" t="s">
        <v>1917</v>
      </c>
      <c r="D752" s="175" t="s">
        <v>176</v>
      </c>
      <c r="E752" s="175" t="s">
        <v>1018</v>
      </c>
    </row>
    <row r="753" spans="1:5" x14ac:dyDescent="0.15">
      <c r="A753" s="174" t="s">
        <v>1015</v>
      </c>
      <c r="B753" s="174" t="s">
        <v>1020</v>
      </c>
      <c r="C753" s="174" t="s">
        <v>1918</v>
      </c>
      <c r="D753" s="175" t="s">
        <v>176</v>
      </c>
      <c r="E753" s="175" t="s">
        <v>1018</v>
      </c>
    </row>
    <row r="754" spans="1:5" x14ac:dyDescent="0.15">
      <c r="A754" s="174" t="s">
        <v>1015</v>
      </c>
      <c r="B754" s="174" t="s">
        <v>1020</v>
      </c>
      <c r="C754" s="174" t="s">
        <v>1919</v>
      </c>
      <c r="D754" s="175" t="s">
        <v>176</v>
      </c>
      <c r="E754" s="175" t="s">
        <v>1018</v>
      </c>
    </row>
    <row r="755" spans="1:5" x14ac:dyDescent="0.15">
      <c r="A755" s="174" t="s">
        <v>1015</v>
      </c>
      <c r="B755" s="174" t="s">
        <v>1023</v>
      </c>
      <c r="C755" s="174" t="s">
        <v>1024</v>
      </c>
      <c r="D755" s="175" t="s">
        <v>176</v>
      </c>
      <c r="E755" s="175" t="s">
        <v>1018</v>
      </c>
    </row>
    <row r="756" spans="1:5" x14ac:dyDescent="0.15">
      <c r="A756" s="174" t="s">
        <v>1015</v>
      </c>
      <c r="B756" s="174" t="s">
        <v>1023</v>
      </c>
      <c r="C756" s="174" t="s">
        <v>1025</v>
      </c>
      <c r="D756" s="175" t="s">
        <v>176</v>
      </c>
      <c r="E756" s="175" t="s">
        <v>1018</v>
      </c>
    </row>
    <row r="757" spans="1:5" x14ac:dyDescent="0.15">
      <c r="A757" s="174" t="s">
        <v>1015</v>
      </c>
      <c r="B757" s="174" t="s">
        <v>1023</v>
      </c>
      <c r="C757" s="174" t="s">
        <v>1026</v>
      </c>
      <c r="D757" s="175" t="s">
        <v>176</v>
      </c>
      <c r="E757" s="175" t="s">
        <v>1800</v>
      </c>
    </row>
    <row r="758" spans="1:5" x14ac:dyDescent="0.15">
      <c r="A758" s="174" t="s">
        <v>1015</v>
      </c>
      <c r="B758" s="174" t="s">
        <v>245</v>
      </c>
      <c r="C758" s="174" t="s">
        <v>1027</v>
      </c>
      <c r="D758" s="175" t="s">
        <v>240</v>
      </c>
      <c r="E758" s="175" t="s">
        <v>287</v>
      </c>
    </row>
    <row r="759" spans="1:5" x14ac:dyDescent="0.15">
      <c r="A759" s="174" t="s">
        <v>1015</v>
      </c>
      <c r="B759" s="174" t="s">
        <v>245</v>
      </c>
      <c r="C759" s="174" t="s">
        <v>1028</v>
      </c>
      <c r="D759" s="175" t="s">
        <v>240</v>
      </c>
      <c r="E759" s="175" t="s">
        <v>287</v>
      </c>
    </row>
    <row r="760" spans="1:5" x14ac:dyDescent="0.15">
      <c r="A760" s="174" t="s">
        <v>1015</v>
      </c>
      <c r="B760" s="174" t="s">
        <v>245</v>
      </c>
      <c r="C760" s="174" t="s">
        <v>1029</v>
      </c>
      <c r="D760" s="175" t="s">
        <v>240</v>
      </c>
      <c r="E760" s="175" t="s">
        <v>287</v>
      </c>
    </row>
    <row r="761" spans="1:5" x14ac:dyDescent="0.15">
      <c r="A761" s="174" t="s">
        <v>1015</v>
      </c>
      <c r="B761" s="174" t="s">
        <v>245</v>
      </c>
      <c r="C761" s="174" t="s">
        <v>1030</v>
      </c>
      <c r="D761" s="175" t="s">
        <v>240</v>
      </c>
      <c r="E761" s="175" t="s">
        <v>287</v>
      </c>
    </row>
    <row r="762" spans="1:5" x14ac:dyDescent="0.15">
      <c r="A762" s="174" t="s">
        <v>1015</v>
      </c>
      <c r="B762" s="174" t="s">
        <v>245</v>
      </c>
      <c r="C762" s="174" t="s">
        <v>1031</v>
      </c>
      <c r="D762" s="175" t="s">
        <v>240</v>
      </c>
      <c r="E762" s="175" t="s">
        <v>287</v>
      </c>
    </row>
    <row r="763" spans="1:5" x14ac:dyDescent="0.15">
      <c r="A763" s="174" t="s">
        <v>1015</v>
      </c>
      <c r="B763" s="174" t="s">
        <v>245</v>
      </c>
      <c r="C763" s="174" t="s">
        <v>1032</v>
      </c>
      <c r="D763" s="175" t="s">
        <v>240</v>
      </c>
      <c r="E763" s="175" t="s">
        <v>287</v>
      </c>
    </row>
    <row r="764" spans="1:5" x14ac:dyDescent="0.15">
      <c r="A764" s="174" t="s">
        <v>1033</v>
      </c>
      <c r="B764" s="174" t="s">
        <v>246</v>
      </c>
      <c r="C764" s="174" t="s">
        <v>1034</v>
      </c>
      <c r="D764" s="175" t="s">
        <v>240</v>
      </c>
      <c r="E764" s="175" t="s">
        <v>287</v>
      </c>
    </row>
    <row r="765" spans="1:5" x14ac:dyDescent="0.15">
      <c r="A765" s="174" t="s">
        <v>1033</v>
      </c>
      <c r="B765" s="174" t="s">
        <v>246</v>
      </c>
      <c r="C765" s="174" t="s">
        <v>1035</v>
      </c>
      <c r="D765" s="175" t="s">
        <v>240</v>
      </c>
      <c r="E765" s="175" t="s">
        <v>287</v>
      </c>
    </row>
    <row r="766" spans="1:5" x14ac:dyDescent="0.15">
      <c r="A766" s="174" t="s">
        <v>1033</v>
      </c>
      <c r="B766" s="174" t="s">
        <v>246</v>
      </c>
      <c r="C766" s="174" t="s">
        <v>1036</v>
      </c>
      <c r="D766" s="175" t="s">
        <v>240</v>
      </c>
      <c r="E766" s="175" t="s">
        <v>287</v>
      </c>
    </row>
    <row r="767" spans="1:5" x14ac:dyDescent="0.15">
      <c r="A767" s="174" t="s">
        <v>1033</v>
      </c>
      <c r="B767" s="174" t="s">
        <v>246</v>
      </c>
      <c r="C767" s="174" t="s">
        <v>1037</v>
      </c>
      <c r="D767" s="175" t="s">
        <v>240</v>
      </c>
      <c r="E767" s="175" t="s">
        <v>287</v>
      </c>
    </row>
    <row r="768" spans="1:5" x14ac:dyDescent="0.15">
      <c r="A768" s="174" t="s">
        <v>1033</v>
      </c>
      <c r="B768" s="174" t="s">
        <v>246</v>
      </c>
      <c r="C768" s="174" t="s">
        <v>1038</v>
      </c>
      <c r="D768" s="175" t="s">
        <v>240</v>
      </c>
      <c r="E768" s="175" t="s">
        <v>287</v>
      </c>
    </row>
    <row r="769" spans="1:5" x14ac:dyDescent="0.15">
      <c r="A769" s="174" t="s">
        <v>1033</v>
      </c>
      <c r="B769" s="174" t="s">
        <v>246</v>
      </c>
      <c r="C769" s="174" t="s">
        <v>1039</v>
      </c>
      <c r="D769" s="175" t="s">
        <v>240</v>
      </c>
      <c r="E769" s="175" t="s">
        <v>287</v>
      </c>
    </row>
    <row r="770" spans="1:5" x14ac:dyDescent="0.15">
      <c r="A770" s="174" t="s">
        <v>1033</v>
      </c>
      <c r="B770" s="174" t="s">
        <v>246</v>
      </c>
      <c r="C770" s="174" t="s">
        <v>1040</v>
      </c>
      <c r="D770" s="175" t="s">
        <v>240</v>
      </c>
      <c r="E770" s="175" t="s">
        <v>287</v>
      </c>
    </row>
    <row r="771" spans="1:5" x14ac:dyDescent="0.15">
      <c r="A771" s="174" t="s">
        <v>1033</v>
      </c>
      <c r="B771" s="174" t="s">
        <v>246</v>
      </c>
      <c r="C771" s="174" t="s">
        <v>1041</v>
      </c>
      <c r="D771" s="175" t="s">
        <v>240</v>
      </c>
      <c r="E771" s="175" t="s">
        <v>287</v>
      </c>
    </row>
    <row r="772" spans="1:5" x14ac:dyDescent="0.15">
      <c r="A772" s="174" t="s">
        <v>1033</v>
      </c>
      <c r="B772" s="174" t="s">
        <v>1042</v>
      </c>
      <c r="C772" s="174" t="s">
        <v>1043</v>
      </c>
      <c r="D772" s="175" t="s">
        <v>1044</v>
      </c>
      <c r="E772" s="175" t="s">
        <v>1045</v>
      </c>
    </row>
    <row r="773" spans="1:5" x14ac:dyDescent="0.15">
      <c r="A773" s="174" t="s">
        <v>1033</v>
      </c>
      <c r="B773" s="174" t="s">
        <v>1042</v>
      </c>
      <c r="C773" s="174" t="s">
        <v>1046</v>
      </c>
      <c r="D773" s="175" t="s">
        <v>1044</v>
      </c>
      <c r="E773" s="175" t="s">
        <v>1045</v>
      </c>
    </row>
    <row r="774" spans="1:5" x14ac:dyDescent="0.15">
      <c r="A774" s="174" t="s">
        <v>1033</v>
      </c>
      <c r="B774" s="174" t="s">
        <v>1042</v>
      </c>
      <c r="C774" s="174" t="s">
        <v>1047</v>
      </c>
      <c r="D774" s="175" t="s">
        <v>1044</v>
      </c>
      <c r="E774" s="175" t="s">
        <v>1045</v>
      </c>
    </row>
    <row r="775" spans="1:5" x14ac:dyDescent="0.15">
      <c r="A775" s="174" t="s">
        <v>1033</v>
      </c>
      <c r="B775" s="174" t="s">
        <v>1042</v>
      </c>
      <c r="C775" s="174" t="s">
        <v>1048</v>
      </c>
      <c r="D775" s="175" t="s">
        <v>1044</v>
      </c>
      <c r="E775" s="175" t="s">
        <v>1045</v>
      </c>
    </row>
    <row r="776" spans="1:5" x14ac:dyDescent="0.15">
      <c r="A776" s="174" t="s">
        <v>1033</v>
      </c>
      <c r="B776" s="174" t="s">
        <v>1042</v>
      </c>
      <c r="C776" s="174" t="s">
        <v>1049</v>
      </c>
      <c r="D776" s="175" t="s">
        <v>1044</v>
      </c>
      <c r="E776" s="175" t="s">
        <v>1045</v>
      </c>
    </row>
    <row r="777" spans="1:5" x14ac:dyDescent="0.15">
      <c r="A777" s="174" t="s">
        <v>1033</v>
      </c>
      <c r="B777" s="174" t="s">
        <v>1042</v>
      </c>
      <c r="C777" s="174" t="s">
        <v>1050</v>
      </c>
      <c r="D777" s="175" t="s">
        <v>1044</v>
      </c>
      <c r="E777" s="175" t="s">
        <v>1045</v>
      </c>
    </row>
    <row r="778" spans="1:5" x14ac:dyDescent="0.15">
      <c r="A778" s="174" t="s">
        <v>1033</v>
      </c>
      <c r="B778" s="174" t="s">
        <v>1042</v>
      </c>
      <c r="C778" s="174" t="s">
        <v>1051</v>
      </c>
      <c r="D778" s="175" t="s">
        <v>1044</v>
      </c>
      <c r="E778" s="175" t="s">
        <v>1045</v>
      </c>
    </row>
    <row r="779" spans="1:5" x14ac:dyDescent="0.15">
      <c r="A779" s="174" t="s">
        <v>1033</v>
      </c>
      <c r="B779" s="174" t="s">
        <v>1042</v>
      </c>
      <c r="C779" s="174" t="s">
        <v>1052</v>
      </c>
      <c r="D779" s="175" t="s">
        <v>1044</v>
      </c>
      <c r="E779" s="175" t="s">
        <v>1045</v>
      </c>
    </row>
    <row r="780" spans="1:5" x14ac:dyDescent="0.15">
      <c r="A780" s="174" t="s">
        <v>1033</v>
      </c>
      <c r="B780" s="174" t="s">
        <v>1042</v>
      </c>
      <c r="C780" s="174" t="s">
        <v>1053</v>
      </c>
      <c r="D780" s="175" t="s">
        <v>1044</v>
      </c>
      <c r="E780" s="175" t="s">
        <v>1045</v>
      </c>
    </row>
    <row r="781" spans="1:5" x14ac:dyDescent="0.15">
      <c r="A781" s="174" t="s">
        <v>1033</v>
      </c>
      <c r="B781" s="174" t="s">
        <v>1054</v>
      </c>
      <c r="C781" s="174" t="s">
        <v>1055</v>
      </c>
      <c r="D781" s="175" t="s">
        <v>1044</v>
      </c>
      <c r="E781" s="175" t="s">
        <v>181</v>
      </c>
    </row>
    <row r="782" spans="1:5" x14ac:dyDescent="0.15">
      <c r="A782" s="174" t="s">
        <v>1033</v>
      </c>
      <c r="B782" s="174" t="s">
        <v>1054</v>
      </c>
      <c r="C782" s="174" t="s">
        <v>1056</v>
      </c>
      <c r="D782" s="175" t="s">
        <v>1044</v>
      </c>
      <c r="E782" s="175" t="s">
        <v>181</v>
      </c>
    </row>
    <row r="783" spans="1:5" x14ac:dyDescent="0.15">
      <c r="A783" s="174" t="s">
        <v>1033</v>
      </c>
      <c r="B783" s="174" t="s">
        <v>1054</v>
      </c>
      <c r="C783" s="174" t="s">
        <v>1057</v>
      </c>
      <c r="D783" s="175" t="s">
        <v>1044</v>
      </c>
      <c r="E783" s="175" t="s">
        <v>181</v>
      </c>
    </row>
    <row r="784" spans="1:5" x14ac:dyDescent="0.15">
      <c r="A784" s="174" t="s">
        <v>1033</v>
      </c>
      <c r="B784" s="174" t="s">
        <v>1054</v>
      </c>
      <c r="C784" s="174" t="s">
        <v>1058</v>
      </c>
      <c r="D784" s="175" t="s">
        <v>1044</v>
      </c>
      <c r="E784" s="175" t="s">
        <v>181</v>
      </c>
    </row>
    <row r="785" spans="1:5" x14ac:dyDescent="0.15">
      <c r="A785" s="174" t="s">
        <v>1033</v>
      </c>
      <c r="B785" s="174" t="s">
        <v>1054</v>
      </c>
      <c r="C785" s="174" t="s">
        <v>1059</v>
      </c>
      <c r="D785" s="175" t="s">
        <v>1044</v>
      </c>
      <c r="E785" s="175" t="s">
        <v>181</v>
      </c>
    </row>
    <row r="786" spans="1:5" x14ac:dyDescent="0.15">
      <c r="A786" s="174" t="s">
        <v>1033</v>
      </c>
      <c r="B786" s="174" t="s">
        <v>1054</v>
      </c>
      <c r="C786" s="174" t="s">
        <v>1060</v>
      </c>
      <c r="D786" s="175" t="s">
        <v>1044</v>
      </c>
      <c r="E786" s="175" t="s">
        <v>181</v>
      </c>
    </row>
    <row r="787" spans="1:5" x14ac:dyDescent="0.15">
      <c r="A787" s="174" t="s">
        <v>1033</v>
      </c>
      <c r="B787" s="174" t="s">
        <v>1054</v>
      </c>
      <c r="C787" s="174" t="s">
        <v>1061</v>
      </c>
      <c r="D787" s="175" t="s">
        <v>1044</v>
      </c>
      <c r="E787" s="175" t="s">
        <v>181</v>
      </c>
    </row>
    <row r="788" spans="1:5" x14ac:dyDescent="0.15">
      <c r="A788" s="174" t="s">
        <v>1033</v>
      </c>
      <c r="B788" s="174" t="s">
        <v>1054</v>
      </c>
      <c r="C788" s="174" t="s">
        <v>1062</v>
      </c>
      <c r="D788" s="175" t="s">
        <v>1044</v>
      </c>
      <c r="E788" s="175" t="s">
        <v>181</v>
      </c>
    </row>
    <row r="789" spans="1:5" x14ac:dyDescent="0.15">
      <c r="A789" s="174" t="s">
        <v>1033</v>
      </c>
      <c r="B789" s="174" t="s">
        <v>1054</v>
      </c>
      <c r="C789" s="174" t="s">
        <v>1063</v>
      </c>
      <c r="D789" s="175" t="s">
        <v>1044</v>
      </c>
      <c r="E789" s="175" t="s">
        <v>181</v>
      </c>
    </row>
    <row r="790" spans="1:5" x14ac:dyDescent="0.15">
      <c r="A790" s="174" t="s">
        <v>1033</v>
      </c>
      <c r="B790" s="174" t="s">
        <v>1054</v>
      </c>
      <c r="C790" s="174" t="s">
        <v>1064</v>
      </c>
      <c r="D790" s="175" t="s">
        <v>1044</v>
      </c>
      <c r="E790" s="175" t="s">
        <v>181</v>
      </c>
    </row>
    <row r="791" spans="1:5" x14ac:dyDescent="0.15">
      <c r="A791" s="174" t="s">
        <v>1033</v>
      </c>
      <c r="B791" s="174" t="s">
        <v>1065</v>
      </c>
      <c r="C791" s="174" t="s">
        <v>1066</v>
      </c>
      <c r="D791" s="175" t="s">
        <v>1044</v>
      </c>
      <c r="E791" s="175" t="s">
        <v>181</v>
      </c>
    </row>
    <row r="792" spans="1:5" x14ac:dyDescent="0.15">
      <c r="A792" s="174" t="s">
        <v>1033</v>
      </c>
      <c r="B792" s="174" t="s">
        <v>1065</v>
      </c>
      <c r="C792" s="174" t="s">
        <v>1067</v>
      </c>
      <c r="D792" s="175" t="s">
        <v>1044</v>
      </c>
      <c r="E792" s="175" t="s">
        <v>181</v>
      </c>
    </row>
    <row r="793" spans="1:5" x14ac:dyDescent="0.15">
      <c r="A793" s="174" t="s">
        <v>1033</v>
      </c>
      <c r="B793" s="174" t="s">
        <v>1065</v>
      </c>
      <c r="C793" s="174" t="s">
        <v>1068</v>
      </c>
      <c r="D793" s="175" t="s">
        <v>1044</v>
      </c>
      <c r="E793" s="175" t="s">
        <v>181</v>
      </c>
    </row>
    <row r="794" spans="1:5" x14ac:dyDescent="0.15">
      <c r="A794" s="174" t="s">
        <v>1033</v>
      </c>
      <c r="B794" s="174" t="s">
        <v>1065</v>
      </c>
      <c r="C794" s="174" t="s">
        <v>1069</v>
      </c>
      <c r="D794" s="175" t="s">
        <v>1044</v>
      </c>
      <c r="E794" s="175" t="s">
        <v>181</v>
      </c>
    </row>
    <row r="795" spans="1:5" x14ac:dyDescent="0.15">
      <c r="A795" s="174" t="s">
        <v>1033</v>
      </c>
      <c r="B795" s="174" t="s">
        <v>1065</v>
      </c>
      <c r="C795" s="174" t="s">
        <v>1070</v>
      </c>
      <c r="D795" s="175" t="s">
        <v>1044</v>
      </c>
      <c r="E795" s="175" t="s">
        <v>181</v>
      </c>
    </row>
    <row r="796" spans="1:5" x14ac:dyDescent="0.15">
      <c r="A796" s="174" t="s">
        <v>1033</v>
      </c>
      <c r="B796" s="174" t="s">
        <v>1071</v>
      </c>
      <c r="C796" s="174" t="s">
        <v>1072</v>
      </c>
      <c r="D796" s="175" t="s">
        <v>1044</v>
      </c>
      <c r="E796" s="175" t="s">
        <v>180</v>
      </c>
    </row>
    <row r="797" spans="1:5" x14ac:dyDescent="0.15">
      <c r="A797" s="174" t="s">
        <v>1033</v>
      </c>
      <c r="B797" s="174" t="s">
        <v>1071</v>
      </c>
      <c r="C797" s="174" t="s">
        <v>1073</v>
      </c>
      <c r="D797" s="175" t="s">
        <v>1044</v>
      </c>
      <c r="E797" s="175" t="s">
        <v>180</v>
      </c>
    </row>
    <row r="798" spans="1:5" x14ac:dyDescent="0.15">
      <c r="A798" s="174" t="s">
        <v>1033</v>
      </c>
      <c r="B798" s="174" t="s">
        <v>1071</v>
      </c>
      <c r="C798" s="174" t="s">
        <v>1074</v>
      </c>
      <c r="D798" s="175" t="s">
        <v>1044</v>
      </c>
      <c r="E798" s="175" t="s">
        <v>180</v>
      </c>
    </row>
    <row r="799" spans="1:5" x14ac:dyDescent="0.15">
      <c r="A799" s="174" t="s">
        <v>1033</v>
      </c>
      <c r="B799" s="174" t="s">
        <v>1071</v>
      </c>
      <c r="C799" s="174" t="s">
        <v>1075</v>
      </c>
      <c r="D799" s="175" t="s">
        <v>1044</v>
      </c>
      <c r="E799" s="175" t="s">
        <v>180</v>
      </c>
    </row>
    <row r="800" spans="1:5" x14ac:dyDescent="0.15">
      <c r="A800" s="174" t="s">
        <v>1033</v>
      </c>
      <c r="B800" s="174" t="s">
        <v>1071</v>
      </c>
      <c r="C800" s="174" t="s">
        <v>1076</v>
      </c>
      <c r="D800" s="175" t="s">
        <v>1044</v>
      </c>
      <c r="E800" s="175" t="s">
        <v>180</v>
      </c>
    </row>
    <row r="801" spans="1:5" x14ac:dyDescent="0.15">
      <c r="A801" s="174" t="s">
        <v>1033</v>
      </c>
      <c r="B801" s="174" t="s">
        <v>1071</v>
      </c>
      <c r="C801" s="174" t="s">
        <v>1077</v>
      </c>
      <c r="D801" s="175" t="s">
        <v>1044</v>
      </c>
      <c r="E801" s="175" t="s">
        <v>180</v>
      </c>
    </row>
    <row r="802" spans="1:5" x14ac:dyDescent="0.15">
      <c r="A802" s="174" t="s">
        <v>1033</v>
      </c>
      <c r="B802" s="174" t="s">
        <v>1071</v>
      </c>
      <c r="C802" s="174" t="s">
        <v>1078</v>
      </c>
      <c r="D802" s="175" t="s">
        <v>1044</v>
      </c>
      <c r="E802" s="175" t="s">
        <v>180</v>
      </c>
    </row>
    <row r="803" spans="1:5" x14ac:dyDescent="0.15">
      <c r="A803" s="174" t="s">
        <v>1033</v>
      </c>
      <c r="B803" s="174" t="s">
        <v>1071</v>
      </c>
      <c r="C803" s="174" t="s">
        <v>1079</v>
      </c>
      <c r="D803" s="175" t="s">
        <v>1044</v>
      </c>
      <c r="E803" s="175" t="s">
        <v>180</v>
      </c>
    </row>
    <row r="804" spans="1:5" x14ac:dyDescent="0.15">
      <c r="A804" s="174" t="s">
        <v>1033</v>
      </c>
      <c r="B804" s="174" t="s">
        <v>1071</v>
      </c>
      <c r="C804" s="174" t="s">
        <v>1080</v>
      </c>
      <c r="D804" s="175" t="s">
        <v>1044</v>
      </c>
      <c r="E804" s="175" t="s">
        <v>181</v>
      </c>
    </row>
    <row r="805" spans="1:5" x14ac:dyDescent="0.15">
      <c r="A805" s="174" t="s">
        <v>1033</v>
      </c>
      <c r="B805" s="174" t="s">
        <v>1071</v>
      </c>
      <c r="C805" s="174" t="s">
        <v>1081</v>
      </c>
      <c r="D805" s="175" t="s">
        <v>415</v>
      </c>
      <c r="E805" s="175" t="s">
        <v>459</v>
      </c>
    </row>
    <row r="806" spans="1:5" x14ac:dyDescent="0.15">
      <c r="A806" s="174" t="s">
        <v>1033</v>
      </c>
      <c r="B806" s="174" t="s">
        <v>1071</v>
      </c>
      <c r="C806" s="174" t="s">
        <v>1082</v>
      </c>
      <c r="D806" s="175" t="s">
        <v>1044</v>
      </c>
      <c r="E806" s="175" t="s">
        <v>182</v>
      </c>
    </row>
    <row r="807" spans="1:5" x14ac:dyDescent="0.15">
      <c r="A807" s="174" t="s">
        <v>1033</v>
      </c>
      <c r="B807" s="174" t="s">
        <v>1071</v>
      </c>
      <c r="C807" s="174" t="s">
        <v>1083</v>
      </c>
      <c r="D807" s="175" t="s">
        <v>1044</v>
      </c>
      <c r="E807" s="175" t="s">
        <v>181</v>
      </c>
    </row>
    <row r="808" spans="1:5" x14ac:dyDescent="0.15">
      <c r="A808" s="174" t="s">
        <v>1033</v>
      </c>
      <c r="B808" s="174" t="s">
        <v>1071</v>
      </c>
      <c r="C808" s="174" t="s">
        <v>1084</v>
      </c>
      <c r="D808" s="175" t="s">
        <v>1044</v>
      </c>
      <c r="E808" s="175" t="s">
        <v>180</v>
      </c>
    </row>
    <row r="809" spans="1:5" x14ac:dyDescent="0.15">
      <c r="A809" s="174" t="s">
        <v>1085</v>
      </c>
      <c r="B809" s="174" t="s">
        <v>1086</v>
      </c>
      <c r="C809" s="174" t="s">
        <v>1087</v>
      </c>
      <c r="D809" s="175" t="s">
        <v>175</v>
      </c>
      <c r="E809" s="175" t="s">
        <v>1799</v>
      </c>
    </row>
    <row r="810" spans="1:5" x14ac:dyDescent="0.15">
      <c r="A810" s="174" t="s">
        <v>1085</v>
      </c>
      <c r="B810" s="174" t="s">
        <v>1086</v>
      </c>
      <c r="C810" s="174" t="s">
        <v>1089</v>
      </c>
      <c r="D810" s="175" t="s">
        <v>175</v>
      </c>
      <c r="E810" s="175" t="s">
        <v>1088</v>
      </c>
    </row>
    <row r="811" spans="1:5" x14ac:dyDescent="0.15">
      <c r="A811" s="174" t="s">
        <v>1085</v>
      </c>
      <c r="B811" s="174" t="s">
        <v>1086</v>
      </c>
      <c r="C811" s="174" t="s">
        <v>1090</v>
      </c>
      <c r="D811" s="175" t="s">
        <v>175</v>
      </c>
      <c r="E811" s="175" t="s">
        <v>1088</v>
      </c>
    </row>
    <row r="812" spans="1:5" x14ac:dyDescent="0.15">
      <c r="A812" s="174" t="s">
        <v>1085</v>
      </c>
      <c r="B812" s="174" t="s">
        <v>1086</v>
      </c>
      <c r="C812" s="174" t="s">
        <v>1091</v>
      </c>
      <c r="D812" s="175" t="s">
        <v>175</v>
      </c>
      <c r="E812" s="175" t="s">
        <v>1088</v>
      </c>
    </row>
    <row r="813" spans="1:5" x14ac:dyDescent="0.15">
      <c r="A813" s="174" t="s">
        <v>1085</v>
      </c>
      <c r="B813" s="174" t="s">
        <v>1086</v>
      </c>
      <c r="C813" s="174" t="s">
        <v>1092</v>
      </c>
      <c r="D813" s="175" t="s">
        <v>175</v>
      </c>
      <c r="E813" s="175" t="s">
        <v>1088</v>
      </c>
    </row>
    <row r="814" spans="1:5" x14ac:dyDescent="0.15">
      <c r="A814" s="174" t="s">
        <v>1085</v>
      </c>
      <c r="B814" s="174" t="s">
        <v>1086</v>
      </c>
      <c r="C814" s="174" t="s">
        <v>1093</v>
      </c>
      <c r="D814" s="175" t="s">
        <v>175</v>
      </c>
      <c r="E814" s="175" t="s">
        <v>1088</v>
      </c>
    </row>
    <row r="815" spans="1:5" x14ac:dyDescent="0.15">
      <c r="A815" s="174" t="s">
        <v>1085</v>
      </c>
      <c r="B815" s="174" t="s">
        <v>1086</v>
      </c>
      <c r="C815" s="174" t="s">
        <v>1094</v>
      </c>
      <c r="D815" s="175" t="s">
        <v>175</v>
      </c>
      <c r="E815" s="175" t="s">
        <v>1088</v>
      </c>
    </row>
    <row r="816" spans="1:5" x14ac:dyDescent="0.15">
      <c r="A816" s="174" t="s">
        <v>1085</v>
      </c>
      <c r="B816" s="174" t="s">
        <v>1086</v>
      </c>
      <c r="C816" s="174" t="s">
        <v>1095</v>
      </c>
      <c r="D816" s="175" t="s">
        <v>175</v>
      </c>
      <c r="E816" s="175" t="s">
        <v>1088</v>
      </c>
    </row>
    <row r="817" spans="1:5" x14ac:dyDescent="0.15">
      <c r="A817" s="174" t="s">
        <v>1085</v>
      </c>
      <c r="B817" s="174" t="s">
        <v>1086</v>
      </c>
      <c r="C817" s="174" t="s">
        <v>1096</v>
      </c>
      <c r="D817" s="175" t="s">
        <v>175</v>
      </c>
      <c r="E817" s="175" t="s">
        <v>1088</v>
      </c>
    </row>
    <row r="818" spans="1:5" x14ac:dyDescent="0.15">
      <c r="A818" s="174" t="s">
        <v>1085</v>
      </c>
      <c r="B818" s="174" t="s">
        <v>1086</v>
      </c>
      <c r="C818" s="174" t="s">
        <v>1097</v>
      </c>
      <c r="D818" s="175" t="s">
        <v>175</v>
      </c>
      <c r="E818" s="175" t="s">
        <v>1088</v>
      </c>
    </row>
    <row r="819" spans="1:5" x14ac:dyDescent="0.15">
      <c r="A819" s="174" t="s">
        <v>1085</v>
      </c>
      <c r="B819" s="174" t="s">
        <v>1098</v>
      </c>
      <c r="C819" s="174" t="s">
        <v>1099</v>
      </c>
      <c r="D819" s="175" t="s">
        <v>175</v>
      </c>
      <c r="E819" s="175" t="s">
        <v>1088</v>
      </c>
    </row>
    <row r="820" spans="1:5" x14ac:dyDescent="0.15">
      <c r="A820" s="174" t="s">
        <v>1085</v>
      </c>
      <c r="B820" s="174" t="s">
        <v>1098</v>
      </c>
      <c r="C820" s="174" t="s">
        <v>1100</v>
      </c>
      <c r="D820" s="175" t="s">
        <v>175</v>
      </c>
      <c r="E820" s="175" t="s">
        <v>1088</v>
      </c>
    </row>
    <row r="821" spans="1:5" x14ac:dyDescent="0.15">
      <c r="A821" s="174" t="s">
        <v>1085</v>
      </c>
      <c r="B821" s="174" t="s">
        <v>1098</v>
      </c>
      <c r="C821" s="174" t="s">
        <v>1101</v>
      </c>
      <c r="D821" s="175" t="s">
        <v>175</v>
      </c>
      <c r="E821" s="175" t="s">
        <v>1088</v>
      </c>
    </row>
    <row r="822" spans="1:5" x14ac:dyDescent="0.15">
      <c r="A822" s="174" t="s">
        <v>1085</v>
      </c>
      <c r="B822" s="174" t="s">
        <v>1098</v>
      </c>
      <c r="C822" s="174" t="s">
        <v>1102</v>
      </c>
      <c r="D822" s="175" t="s">
        <v>175</v>
      </c>
      <c r="E822" s="175" t="s">
        <v>1088</v>
      </c>
    </row>
    <row r="823" spans="1:5" x14ac:dyDescent="0.15">
      <c r="A823" s="174" t="s">
        <v>1085</v>
      </c>
      <c r="B823" s="174" t="s">
        <v>1098</v>
      </c>
      <c r="C823" s="174" t="s">
        <v>1103</v>
      </c>
      <c r="D823" s="175" t="s">
        <v>1789</v>
      </c>
      <c r="E823" s="175" t="s">
        <v>1790</v>
      </c>
    </row>
    <row r="824" spans="1:5" x14ac:dyDescent="0.15">
      <c r="A824" s="174" t="s">
        <v>1085</v>
      </c>
      <c r="B824" s="174" t="s">
        <v>1098</v>
      </c>
      <c r="C824" s="174" t="s">
        <v>1104</v>
      </c>
      <c r="D824" s="175" t="s">
        <v>175</v>
      </c>
      <c r="E824" s="175" t="s">
        <v>1088</v>
      </c>
    </row>
    <row r="825" spans="1:5" x14ac:dyDescent="0.15">
      <c r="A825" s="174" t="s">
        <v>1085</v>
      </c>
      <c r="B825" s="174" t="s">
        <v>1098</v>
      </c>
      <c r="C825" s="174" t="s">
        <v>1105</v>
      </c>
      <c r="D825" s="175" t="s">
        <v>175</v>
      </c>
      <c r="E825" s="175" t="s">
        <v>1088</v>
      </c>
    </row>
    <row r="826" spans="1:5" x14ac:dyDescent="0.15">
      <c r="A826" s="174" t="s">
        <v>1085</v>
      </c>
      <c r="B826" s="174" t="s">
        <v>1106</v>
      </c>
      <c r="C826" s="174" t="s">
        <v>1107</v>
      </c>
      <c r="D826" s="175" t="s">
        <v>175</v>
      </c>
      <c r="E826" s="175" t="s">
        <v>1088</v>
      </c>
    </row>
    <row r="827" spans="1:5" x14ac:dyDescent="0.15">
      <c r="A827" s="174" t="s">
        <v>1085</v>
      </c>
      <c r="B827" s="174" t="s">
        <v>1106</v>
      </c>
      <c r="C827" s="174" t="s">
        <v>1108</v>
      </c>
      <c r="D827" s="175" t="s">
        <v>175</v>
      </c>
      <c r="E827" s="175" t="s">
        <v>1088</v>
      </c>
    </row>
    <row r="828" spans="1:5" x14ac:dyDescent="0.15">
      <c r="A828" s="174" t="s">
        <v>1085</v>
      </c>
      <c r="B828" s="174" t="s">
        <v>1106</v>
      </c>
      <c r="C828" s="174" t="s">
        <v>1109</v>
      </c>
      <c r="D828" s="175" t="s">
        <v>175</v>
      </c>
      <c r="E828" s="175" t="s">
        <v>1088</v>
      </c>
    </row>
    <row r="829" spans="1:5" x14ac:dyDescent="0.15">
      <c r="A829" s="174" t="s">
        <v>1085</v>
      </c>
      <c r="B829" s="174" t="s">
        <v>1106</v>
      </c>
      <c r="C829" s="174" t="s">
        <v>1110</v>
      </c>
      <c r="D829" s="175" t="s">
        <v>175</v>
      </c>
      <c r="E829" s="175" t="s">
        <v>1088</v>
      </c>
    </row>
    <row r="830" spans="1:5" x14ac:dyDescent="0.15">
      <c r="A830" s="174" t="s">
        <v>1085</v>
      </c>
      <c r="B830" s="174" t="s">
        <v>1106</v>
      </c>
      <c r="C830" s="174" t="s">
        <v>1111</v>
      </c>
      <c r="D830" s="175" t="s">
        <v>175</v>
      </c>
      <c r="E830" s="175" t="s">
        <v>1088</v>
      </c>
    </row>
    <row r="831" spans="1:5" x14ac:dyDescent="0.15">
      <c r="A831" s="174" t="s">
        <v>1085</v>
      </c>
      <c r="B831" s="174" t="s">
        <v>1106</v>
      </c>
      <c r="C831" s="174" t="s">
        <v>1112</v>
      </c>
      <c r="D831" s="175" t="s">
        <v>175</v>
      </c>
      <c r="E831" s="175" t="s">
        <v>1088</v>
      </c>
    </row>
    <row r="832" spans="1:5" x14ac:dyDescent="0.15">
      <c r="A832" s="174" t="s">
        <v>1085</v>
      </c>
      <c r="B832" s="174" t="s">
        <v>1106</v>
      </c>
      <c r="C832" s="174" t="s">
        <v>1113</v>
      </c>
      <c r="D832" s="175" t="s">
        <v>175</v>
      </c>
      <c r="E832" s="175" t="s">
        <v>1088</v>
      </c>
    </row>
    <row r="833" spans="1:5" x14ac:dyDescent="0.15">
      <c r="A833" s="174" t="s">
        <v>1085</v>
      </c>
      <c r="B833" s="174" t="s">
        <v>1106</v>
      </c>
      <c r="C833" s="174" t="s">
        <v>1114</v>
      </c>
      <c r="D833" s="175" t="s">
        <v>175</v>
      </c>
      <c r="E833" s="175" t="s">
        <v>1088</v>
      </c>
    </row>
    <row r="834" spans="1:5" x14ac:dyDescent="0.15">
      <c r="A834" s="174" t="s">
        <v>1085</v>
      </c>
      <c r="B834" s="174" t="s">
        <v>1115</v>
      </c>
      <c r="C834" s="174" t="s">
        <v>1116</v>
      </c>
      <c r="D834" s="175" t="s">
        <v>175</v>
      </c>
      <c r="E834" s="175" t="s">
        <v>1088</v>
      </c>
    </row>
    <row r="835" spans="1:5" x14ac:dyDescent="0.15">
      <c r="A835" s="174" t="s">
        <v>1085</v>
      </c>
      <c r="B835" s="174" t="s">
        <v>1115</v>
      </c>
      <c r="C835" s="174" t="s">
        <v>1117</v>
      </c>
      <c r="D835" s="175" t="s">
        <v>175</v>
      </c>
      <c r="E835" s="175" t="s">
        <v>1088</v>
      </c>
    </row>
    <row r="836" spans="1:5" x14ac:dyDescent="0.15">
      <c r="A836" s="174" t="s">
        <v>1085</v>
      </c>
      <c r="B836" s="174" t="s">
        <v>1115</v>
      </c>
      <c r="C836" s="174" t="s">
        <v>1118</v>
      </c>
      <c r="D836" s="175" t="s">
        <v>175</v>
      </c>
      <c r="E836" s="175" t="s">
        <v>1088</v>
      </c>
    </row>
    <row r="837" spans="1:5" x14ac:dyDescent="0.15">
      <c r="A837" s="174" t="s">
        <v>1085</v>
      </c>
      <c r="B837" s="174" t="s">
        <v>1115</v>
      </c>
      <c r="C837" s="174" t="s">
        <v>1119</v>
      </c>
      <c r="D837" s="175" t="s">
        <v>175</v>
      </c>
      <c r="E837" s="175" t="s">
        <v>1088</v>
      </c>
    </row>
    <row r="838" spans="1:5" x14ac:dyDescent="0.15">
      <c r="A838" s="174" t="s">
        <v>1085</v>
      </c>
      <c r="B838" s="174" t="s">
        <v>1115</v>
      </c>
      <c r="C838" s="174" t="s">
        <v>1120</v>
      </c>
      <c r="D838" s="175" t="s">
        <v>175</v>
      </c>
      <c r="E838" s="175" t="s">
        <v>1088</v>
      </c>
    </row>
    <row r="839" spans="1:5" x14ac:dyDescent="0.15">
      <c r="A839" s="174" t="s">
        <v>1085</v>
      </c>
      <c r="B839" s="174" t="s">
        <v>1115</v>
      </c>
      <c r="C839" s="174" t="s">
        <v>1121</v>
      </c>
      <c r="D839" s="175" t="s">
        <v>175</v>
      </c>
      <c r="E839" s="175" t="s">
        <v>1088</v>
      </c>
    </row>
    <row r="840" spans="1:5" x14ac:dyDescent="0.15">
      <c r="A840" s="174" t="s">
        <v>1085</v>
      </c>
      <c r="B840" s="174" t="s">
        <v>1115</v>
      </c>
      <c r="C840" s="174" t="s">
        <v>1122</v>
      </c>
      <c r="D840" s="175" t="s">
        <v>175</v>
      </c>
      <c r="E840" s="175" t="s">
        <v>1088</v>
      </c>
    </row>
    <row r="841" spans="1:5" x14ac:dyDescent="0.15">
      <c r="A841" s="174" t="s">
        <v>1085</v>
      </c>
      <c r="B841" s="174" t="s">
        <v>1115</v>
      </c>
      <c r="C841" s="174" t="s">
        <v>1123</v>
      </c>
      <c r="D841" s="175" t="s">
        <v>175</v>
      </c>
      <c r="E841" s="175" t="s">
        <v>1088</v>
      </c>
    </row>
    <row r="842" spans="1:5" x14ac:dyDescent="0.15">
      <c r="A842" s="174" t="s">
        <v>1085</v>
      </c>
      <c r="B842" s="174" t="s">
        <v>1115</v>
      </c>
      <c r="C842" s="174" t="s">
        <v>1124</v>
      </c>
      <c r="D842" s="175" t="s">
        <v>175</v>
      </c>
      <c r="E842" s="175" t="s">
        <v>1088</v>
      </c>
    </row>
    <row r="843" spans="1:5" x14ac:dyDescent="0.15">
      <c r="A843" s="174" t="s">
        <v>1085</v>
      </c>
      <c r="B843" s="174" t="s">
        <v>1115</v>
      </c>
      <c r="C843" s="174" t="s">
        <v>1125</v>
      </c>
      <c r="D843" s="175" t="s">
        <v>175</v>
      </c>
      <c r="E843" s="175" t="s">
        <v>1088</v>
      </c>
    </row>
    <row r="844" spans="1:5" x14ac:dyDescent="0.15">
      <c r="A844" s="174" t="s">
        <v>1085</v>
      </c>
      <c r="B844" s="174" t="s">
        <v>1115</v>
      </c>
      <c r="C844" s="174" t="s">
        <v>1126</v>
      </c>
      <c r="D844" s="175" t="s">
        <v>175</v>
      </c>
      <c r="E844" s="175" t="s">
        <v>1088</v>
      </c>
    </row>
    <row r="845" spans="1:5" x14ac:dyDescent="0.15">
      <c r="A845" s="174" t="s">
        <v>1085</v>
      </c>
      <c r="B845" s="174" t="s">
        <v>1127</v>
      </c>
      <c r="C845" s="174" t="s">
        <v>1128</v>
      </c>
      <c r="D845" s="175" t="s">
        <v>175</v>
      </c>
      <c r="E845" s="175" t="s">
        <v>1088</v>
      </c>
    </row>
    <row r="846" spans="1:5" x14ac:dyDescent="0.15">
      <c r="A846" s="174" t="s">
        <v>1085</v>
      </c>
      <c r="B846" s="174" t="s">
        <v>1127</v>
      </c>
      <c r="C846" s="174" t="s">
        <v>1129</v>
      </c>
      <c r="D846" s="175" t="s">
        <v>175</v>
      </c>
      <c r="E846" s="175" t="s">
        <v>1088</v>
      </c>
    </row>
    <row r="847" spans="1:5" x14ac:dyDescent="0.15">
      <c r="A847" s="174" t="s">
        <v>1085</v>
      </c>
      <c r="B847" s="174" t="s">
        <v>1127</v>
      </c>
      <c r="C847" s="174" t="s">
        <v>1130</v>
      </c>
      <c r="D847" s="175" t="s">
        <v>1789</v>
      </c>
      <c r="E847" s="175" t="s">
        <v>1790</v>
      </c>
    </row>
    <row r="848" spans="1:5" x14ac:dyDescent="0.15">
      <c r="A848" s="174" t="s">
        <v>1085</v>
      </c>
      <c r="B848" s="174" t="s">
        <v>1127</v>
      </c>
      <c r="C848" s="174" t="s">
        <v>1131</v>
      </c>
      <c r="D848" s="175" t="s">
        <v>175</v>
      </c>
      <c r="E848" s="175" t="s">
        <v>1088</v>
      </c>
    </row>
    <row r="849" spans="1:5" x14ac:dyDescent="0.15">
      <c r="A849" s="174" t="s">
        <v>1085</v>
      </c>
      <c r="B849" s="174" t="s">
        <v>247</v>
      </c>
      <c r="C849" s="174" t="s">
        <v>1132</v>
      </c>
      <c r="D849" s="175" t="s">
        <v>240</v>
      </c>
      <c r="E849" s="175" t="s">
        <v>287</v>
      </c>
    </row>
    <row r="850" spans="1:5" x14ac:dyDescent="0.15">
      <c r="A850" s="174" t="s">
        <v>1085</v>
      </c>
      <c r="B850" s="174" t="s">
        <v>247</v>
      </c>
      <c r="C850" s="174" t="s">
        <v>1133</v>
      </c>
      <c r="D850" s="175" t="s">
        <v>240</v>
      </c>
      <c r="E850" s="175" t="s">
        <v>287</v>
      </c>
    </row>
    <row r="851" spans="1:5" x14ac:dyDescent="0.15">
      <c r="A851" s="174" t="s">
        <v>1085</v>
      </c>
      <c r="B851" s="174" t="s">
        <v>247</v>
      </c>
      <c r="C851" s="174" t="s">
        <v>1134</v>
      </c>
      <c r="D851" s="175" t="s">
        <v>240</v>
      </c>
      <c r="E851" s="175" t="s">
        <v>287</v>
      </c>
    </row>
    <row r="852" spans="1:5" x14ac:dyDescent="0.15">
      <c r="A852" s="174" t="s">
        <v>1085</v>
      </c>
      <c r="B852" s="174" t="s">
        <v>247</v>
      </c>
      <c r="C852" s="174" t="s">
        <v>1135</v>
      </c>
      <c r="D852" s="175" t="s">
        <v>240</v>
      </c>
      <c r="E852" s="175" t="s">
        <v>287</v>
      </c>
    </row>
    <row r="853" spans="1:5" x14ac:dyDescent="0.15">
      <c r="A853" s="174" t="s">
        <v>1085</v>
      </c>
      <c r="B853" s="174" t="s">
        <v>248</v>
      </c>
      <c r="C853" s="174" t="s">
        <v>1136</v>
      </c>
      <c r="D853" s="175" t="s">
        <v>240</v>
      </c>
      <c r="E853" s="175" t="s">
        <v>287</v>
      </c>
    </row>
    <row r="854" spans="1:5" x14ac:dyDescent="0.15">
      <c r="A854" s="174" t="s">
        <v>1085</v>
      </c>
      <c r="B854" s="174" t="s">
        <v>248</v>
      </c>
      <c r="C854" s="174" t="s">
        <v>1137</v>
      </c>
      <c r="D854" s="175" t="s">
        <v>240</v>
      </c>
      <c r="E854" s="175" t="s">
        <v>287</v>
      </c>
    </row>
    <row r="855" spans="1:5" x14ac:dyDescent="0.15">
      <c r="A855" s="174" t="s">
        <v>1085</v>
      </c>
      <c r="B855" s="174" t="s">
        <v>248</v>
      </c>
      <c r="C855" s="174" t="s">
        <v>1138</v>
      </c>
      <c r="D855" s="175" t="s">
        <v>240</v>
      </c>
      <c r="E855" s="175" t="s">
        <v>287</v>
      </c>
    </row>
    <row r="856" spans="1:5" x14ac:dyDescent="0.15">
      <c r="A856" s="174" t="s">
        <v>1085</v>
      </c>
      <c r="B856" s="174" t="s">
        <v>248</v>
      </c>
      <c r="C856" s="174" t="s">
        <v>1139</v>
      </c>
      <c r="D856" s="175" t="s">
        <v>240</v>
      </c>
      <c r="E856" s="175" t="s">
        <v>287</v>
      </c>
    </row>
    <row r="857" spans="1:5" x14ac:dyDescent="0.15">
      <c r="A857" s="174" t="s">
        <v>1085</v>
      </c>
      <c r="B857" s="174" t="s">
        <v>248</v>
      </c>
      <c r="C857" s="174" t="s">
        <v>1140</v>
      </c>
      <c r="D857" s="175" t="s">
        <v>240</v>
      </c>
      <c r="E857" s="175" t="s">
        <v>287</v>
      </c>
    </row>
    <row r="858" spans="1:5" x14ac:dyDescent="0.15">
      <c r="A858" s="174" t="s">
        <v>1085</v>
      </c>
      <c r="B858" s="174" t="s">
        <v>248</v>
      </c>
      <c r="C858" s="174" t="s">
        <v>1141</v>
      </c>
      <c r="D858" s="175" t="s">
        <v>240</v>
      </c>
      <c r="E858" s="175" t="s">
        <v>287</v>
      </c>
    </row>
    <row r="859" spans="1:5" x14ac:dyDescent="0.15">
      <c r="A859" s="174" t="s">
        <v>1085</v>
      </c>
      <c r="B859" s="174" t="s">
        <v>248</v>
      </c>
      <c r="C859" s="174" t="s">
        <v>1142</v>
      </c>
      <c r="D859" s="175" t="s">
        <v>240</v>
      </c>
      <c r="E859" s="175" t="s">
        <v>287</v>
      </c>
    </row>
    <row r="860" spans="1:5" x14ac:dyDescent="0.15">
      <c r="A860" s="174" t="s">
        <v>1085</v>
      </c>
      <c r="B860" s="174" t="s">
        <v>248</v>
      </c>
      <c r="C860" s="174" t="s">
        <v>1143</v>
      </c>
      <c r="D860" s="175" t="s">
        <v>240</v>
      </c>
      <c r="E860" s="175" t="s">
        <v>287</v>
      </c>
    </row>
    <row r="861" spans="1:5" x14ac:dyDescent="0.15">
      <c r="A861" s="174" t="s">
        <v>1085</v>
      </c>
      <c r="B861" s="174" t="s">
        <v>248</v>
      </c>
      <c r="C861" s="174" t="s">
        <v>1144</v>
      </c>
      <c r="D861" s="175" t="s">
        <v>240</v>
      </c>
      <c r="E861" s="175" t="s">
        <v>287</v>
      </c>
    </row>
    <row r="862" spans="1:5" x14ac:dyDescent="0.15">
      <c r="A862" s="174" t="s">
        <v>1085</v>
      </c>
      <c r="B862" s="174" t="s">
        <v>248</v>
      </c>
      <c r="C862" s="174" t="s">
        <v>1145</v>
      </c>
      <c r="D862" s="175" t="s">
        <v>240</v>
      </c>
      <c r="E862" s="175" t="s">
        <v>287</v>
      </c>
    </row>
    <row r="863" spans="1:5" x14ac:dyDescent="0.15">
      <c r="A863" s="174" t="s">
        <v>1085</v>
      </c>
      <c r="B863" s="174" t="s">
        <v>248</v>
      </c>
      <c r="C863" s="174" t="s">
        <v>1146</v>
      </c>
      <c r="D863" s="175" t="s">
        <v>240</v>
      </c>
      <c r="E863" s="175" t="s">
        <v>287</v>
      </c>
    </row>
    <row r="864" spans="1:5" x14ac:dyDescent="0.15">
      <c r="A864" s="174" t="s">
        <v>1085</v>
      </c>
      <c r="B864" s="174" t="s">
        <v>248</v>
      </c>
      <c r="C864" s="174" t="s">
        <v>1147</v>
      </c>
      <c r="D864" s="175" t="s">
        <v>240</v>
      </c>
      <c r="E864" s="175" t="s">
        <v>287</v>
      </c>
    </row>
    <row r="865" spans="1:5" x14ac:dyDescent="0.15">
      <c r="A865" s="174" t="s">
        <v>1085</v>
      </c>
      <c r="B865" s="174" t="s">
        <v>248</v>
      </c>
      <c r="C865" s="174" t="s">
        <v>1148</v>
      </c>
      <c r="D865" s="175" t="s">
        <v>240</v>
      </c>
      <c r="E865" s="175" t="s">
        <v>287</v>
      </c>
    </row>
    <row r="866" spans="1:5" x14ac:dyDescent="0.15">
      <c r="A866" s="174" t="s">
        <v>1085</v>
      </c>
      <c r="B866" s="174" t="s">
        <v>248</v>
      </c>
      <c r="C866" s="174" t="s">
        <v>1149</v>
      </c>
      <c r="D866" s="175" t="s">
        <v>240</v>
      </c>
      <c r="E866" s="175" t="s">
        <v>287</v>
      </c>
    </row>
    <row r="867" spans="1:5" x14ac:dyDescent="0.15">
      <c r="A867" s="174" t="s">
        <v>1085</v>
      </c>
      <c r="B867" s="174" t="s">
        <v>248</v>
      </c>
      <c r="C867" s="174" t="s">
        <v>1150</v>
      </c>
      <c r="D867" s="175" t="s">
        <v>240</v>
      </c>
      <c r="E867" s="175" t="s">
        <v>287</v>
      </c>
    </row>
    <row r="868" spans="1:5" x14ac:dyDescent="0.15">
      <c r="A868" s="174" t="s">
        <v>1085</v>
      </c>
      <c r="B868" s="174" t="s">
        <v>248</v>
      </c>
      <c r="C868" s="174" t="s">
        <v>1844</v>
      </c>
      <c r="D868" s="175" t="s">
        <v>1893</v>
      </c>
      <c r="E868" s="175" t="s">
        <v>1807</v>
      </c>
    </row>
    <row r="869" spans="1:5" x14ac:dyDescent="0.15">
      <c r="A869" s="174" t="s">
        <v>1085</v>
      </c>
      <c r="B869" s="174" t="s">
        <v>248</v>
      </c>
      <c r="C869" s="174" t="s">
        <v>1776</v>
      </c>
      <c r="D869" s="175" t="s">
        <v>1789</v>
      </c>
      <c r="E869" s="175" t="s">
        <v>1790</v>
      </c>
    </row>
    <row r="870" spans="1:5" x14ac:dyDescent="0.15">
      <c r="A870" s="174" t="s">
        <v>1085</v>
      </c>
      <c r="B870" s="174" t="s">
        <v>249</v>
      </c>
      <c r="C870" s="174" t="s">
        <v>1151</v>
      </c>
      <c r="D870" s="175" t="s">
        <v>240</v>
      </c>
      <c r="E870" s="175" t="s">
        <v>287</v>
      </c>
    </row>
    <row r="871" spans="1:5" x14ac:dyDescent="0.15">
      <c r="A871" s="174" t="s">
        <v>1085</v>
      </c>
      <c r="B871" s="174" t="s">
        <v>249</v>
      </c>
      <c r="C871" s="174" t="s">
        <v>1152</v>
      </c>
      <c r="D871" s="175" t="s">
        <v>240</v>
      </c>
      <c r="E871" s="175" t="s">
        <v>287</v>
      </c>
    </row>
    <row r="872" spans="1:5" x14ac:dyDescent="0.15">
      <c r="A872" s="174" t="s">
        <v>1153</v>
      </c>
      <c r="B872" s="174" t="s">
        <v>1154</v>
      </c>
      <c r="C872" s="174" t="s">
        <v>1155</v>
      </c>
      <c r="D872" s="175" t="s">
        <v>167</v>
      </c>
      <c r="E872" s="175" t="s">
        <v>1156</v>
      </c>
    </row>
    <row r="873" spans="1:5" x14ac:dyDescent="0.15">
      <c r="A873" s="174" t="s">
        <v>1153</v>
      </c>
      <c r="B873" s="174" t="s">
        <v>1154</v>
      </c>
      <c r="C873" s="174" t="s">
        <v>1157</v>
      </c>
      <c r="D873" s="175" t="s">
        <v>167</v>
      </c>
      <c r="E873" s="175" t="s">
        <v>1156</v>
      </c>
    </row>
    <row r="874" spans="1:5" x14ac:dyDescent="0.15">
      <c r="A874" s="174" t="s">
        <v>1153</v>
      </c>
      <c r="B874" s="174" t="s">
        <v>1154</v>
      </c>
      <c r="C874" s="174" t="s">
        <v>1158</v>
      </c>
      <c r="D874" s="175" t="s">
        <v>167</v>
      </c>
      <c r="E874" s="175" t="s">
        <v>1156</v>
      </c>
    </row>
    <row r="875" spans="1:5" x14ac:dyDescent="0.15">
      <c r="A875" s="174" t="s">
        <v>1153</v>
      </c>
      <c r="B875" s="174" t="s">
        <v>1154</v>
      </c>
      <c r="C875" s="174" t="s">
        <v>1159</v>
      </c>
      <c r="D875" s="175" t="s">
        <v>167</v>
      </c>
      <c r="E875" s="175" t="s">
        <v>1156</v>
      </c>
    </row>
    <row r="876" spans="1:5" x14ac:dyDescent="0.15">
      <c r="A876" s="174" t="s">
        <v>1153</v>
      </c>
      <c r="B876" s="174" t="s">
        <v>1154</v>
      </c>
      <c r="C876" s="174" t="s">
        <v>1160</v>
      </c>
      <c r="D876" s="175" t="s">
        <v>167</v>
      </c>
      <c r="E876" s="175" t="s">
        <v>1156</v>
      </c>
    </row>
    <row r="877" spans="1:5" x14ac:dyDescent="0.15">
      <c r="A877" s="174" t="s">
        <v>1153</v>
      </c>
      <c r="B877" s="174" t="s">
        <v>1161</v>
      </c>
      <c r="C877" s="174" t="s">
        <v>1162</v>
      </c>
      <c r="D877" s="175" t="s">
        <v>167</v>
      </c>
      <c r="E877" s="175" t="s">
        <v>1930</v>
      </c>
    </row>
    <row r="878" spans="1:5" x14ac:dyDescent="0.15">
      <c r="A878" s="174" t="s">
        <v>1153</v>
      </c>
      <c r="B878" s="174" t="s">
        <v>1161</v>
      </c>
      <c r="C878" s="174" t="s">
        <v>1163</v>
      </c>
      <c r="D878" s="175" t="s">
        <v>167</v>
      </c>
      <c r="E878" s="175" t="s">
        <v>170</v>
      </c>
    </row>
    <row r="879" spans="1:5" x14ac:dyDescent="0.15">
      <c r="A879" s="174" t="s">
        <v>1153</v>
      </c>
      <c r="B879" s="174" t="s">
        <v>1161</v>
      </c>
      <c r="C879" s="174" t="s">
        <v>1164</v>
      </c>
      <c r="D879" s="175" t="s">
        <v>167</v>
      </c>
      <c r="E879" s="175" t="s">
        <v>170</v>
      </c>
    </row>
    <row r="880" spans="1:5" x14ac:dyDescent="0.15">
      <c r="A880" s="174" t="s">
        <v>1153</v>
      </c>
      <c r="B880" s="174" t="s">
        <v>1161</v>
      </c>
      <c r="C880" s="174" t="s">
        <v>1165</v>
      </c>
      <c r="D880" s="175" t="s">
        <v>167</v>
      </c>
      <c r="E880" s="175" t="s">
        <v>170</v>
      </c>
    </row>
    <row r="881" spans="1:5" x14ac:dyDescent="0.15">
      <c r="A881" s="174" t="s">
        <v>1153</v>
      </c>
      <c r="B881" s="174" t="s">
        <v>1161</v>
      </c>
      <c r="C881" s="174" t="s">
        <v>1166</v>
      </c>
      <c r="D881" s="175" t="s">
        <v>167</v>
      </c>
      <c r="E881" s="175" t="s">
        <v>170</v>
      </c>
    </row>
    <row r="882" spans="1:5" x14ac:dyDescent="0.15">
      <c r="A882" s="174" t="s">
        <v>1153</v>
      </c>
      <c r="B882" s="174" t="s">
        <v>1161</v>
      </c>
      <c r="C882" s="174" t="s">
        <v>1167</v>
      </c>
      <c r="D882" s="175" t="s">
        <v>167</v>
      </c>
      <c r="E882" s="175" t="s">
        <v>170</v>
      </c>
    </row>
    <row r="883" spans="1:5" x14ac:dyDescent="0.15">
      <c r="A883" s="174" t="s">
        <v>1153</v>
      </c>
      <c r="B883" s="174" t="s">
        <v>1161</v>
      </c>
      <c r="C883" s="174" t="s">
        <v>1168</v>
      </c>
      <c r="D883" s="175" t="s">
        <v>167</v>
      </c>
      <c r="E883" s="175" t="s">
        <v>170</v>
      </c>
    </row>
    <row r="884" spans="1:5" x14ac:dyDescent="0.15">
      <c r="A884" s="174" t="s">
        <v>1153</v>
      </c>
      <c r="B884" s="174" t="s">
        <v>1161</v>
      </c>
      <c r="C884" s="174" t="s">
        <v>1169</v>
      </c>
      <c r="D884" s="175" t="s">
        <v>167</v>
      </c>
      <c r="E884" s="175" t="s">
        <v>170</v>
      </c>
    </row>
    <row r="885" spans="1:5" x14ac:dyDescent="0.15">
      <c r="A885" s="174" t="s">
        <v>1153</v>
      </c>
      <c r="B885" s="174" t="s">
        <v>1161</v>
      </c>
      <c r="C885" s="174" t="s">
        <v>1170</v>
      </c>
      <c r="D885" s="175" t="s">
        <v>167</v>
      </c>
      <c r="E885" s="175" t="s">
        <v>170</v>
      </c>
    </row>
    <row r="886" spans="1:5" x14ac:dyDescent="0.15">
      <c r="A886" s="174" t="s">
        <v>1153</v>
      </c>
      <c r="B886" s="174" t="s">
        <v>1161</v>
      </c>
      <c r="C886" s="174" t="s">
        <v>1171</v>
      </c>
      <c r="D886" s="175" t="s">
        <v>167</v>
      </c>
      <c r="E886" s="175" t="s">
        <v>170</v>
      </c>
    </row>
    <row r="887" spans="1:5" x14ac:dyDescent="0.15">
      <c r="A887" s="174" t="s">
        <v>1153</v>
      </c>
      <c r="B887" s="174" t="s">
        <v>1161</v>
      </c>
      <c r="C887" s="174" t="s">
        <v>1172</v>
      </c>
      <c r="D887" s="175" t="s">
        <v>167</v>
      </c>
      <c r="E887" s="175" t="s">
        <v>170</v>
      </c>
    </row>
    <row r="888" spans="1:5" x14ac:dyDescent="0.15">
      <c r="A888" s="174" t="s">
        <v>1153</v>
      </c>
      <c r="B888" s="174" t="s">
        <v>1161</v>
      </c>
      <c r="C888" s="174" t="s">
        <v>1173</v>
      </c>
      <c r="D888" s="175" t="s">
        <v>167</v>
      </c>
      <c r="E888" s="175" t="s">
        <v>170</v>
      </c>
    </row>
    <row r="889" spans="1:5" x14ac:dyDescent="0.15">
      <c r="A889" s="174" t="s">
        <v>1153</v>
      </c>
      <c r="B889" s="174" t="s">
        <v>1161</v>
      </c>
      <c r="C889" s="174" t="s">
        <v>1174</v>
      </c>
      <c r="D889" s="175" t="s">
        <v>167</v>
      </c>
      <c r="E889" s="175" t="s">
        <v>170</v>
      </c>
    </row>
    <row r="890" spans="1:5" x14ac:dyDescent="0.15">
      <c r="A890" s="174" t="s">
        <v>1153</v>
      </c>
      <c r="B890" s="174" t="s">
        <v>1161</v>
      </c>
      <c r="C890" s="174" t="s">
        <v>1175</v>
      </c>
      <c r="D890" s="175" t="s">
        <v>167</v>
      </c>
      <c r="E890" s="175" t="s">
        <v>170</v>
      </c>
    </row>
    <row r="891" spans="1:5" x14ac:dyDescent="0.15">
      <c r="A891" s="174" t="s">
        <v>1153</v>
      </c>
      <c r="B891" s="174" t="s">
        <v>1176</v>
      </c>
      <c r="C891" s="174" t="s">
        <v>1177</v>
      </c>
      <c r="D891" s="175" t="s">
        <v>167</v>
      </c>
      <c r="E891" s="175" t="s">
        <v>171</v>
      </c>
    </row>
    <row r="892" spans="1:5" x14ac:dyDescent="0.15">
      <c r="A892" s="174" t="s">
        <v>1153</v>
      </c>
      <c r="B892" s="174" t="s">
        <v>1176</v>
      </c>
      <c r="C892" s="174" t="s">
        <v>1178</v>
      </c>
      <c r="D892" s="175" t="s">
        <v>167</v>
      </c>
      <c r="E892" s="175" t="s">
        <v>171</v>
      </c>
    </row>
    <row r="893" spans="1:5" x14ac:dyDescent="0.15">
      <c r="A893" s="174" t="s">
        <v>1153</v>
      </c>
      <c r="B893" s="174" t="s">
        <v>1176</v>
      </c>
      <c r="C893" s="174" t="s">
        <v>1179</v>
      </c>
      <c r="D893" s="175" t="s">
        <v>167</v>
      </c>
      <c r="E893" s="175" t="s">
        <v>171</v>
      </c>
    </row>
    <row r="894" spans="1:5" x14ac:dyDescent="0.15">
      <c r="A894" s="174" t="s">
        <v>1153</v>
      </c>
      <c r="B894" s="174" t="s">
        <v>1176</v>
      </c>
      <c r="C894" s="174" t="s">
        <v>1180</v>
      </c>
      <c r="D894" s="175" t="s">
        <v>167</v>
      </c>
      <c r="E894" s="175" t="s">
        <v>171</v>
      </c>
    </row>
    <row r="895" spans="1:5" x14ac:dyDescent="0.15">
      <c r="A895" s="174" t="s">
        <v>1153</v>
      </c>
      <c r="B895" s="174" t="s">
        <v>1176</v>
      </c>
      <c r="C895" s="174" t="s">
        <v>1181</v>
      </c>
      <c r="D895" s="175" t="s">
        <v>167</v>
      </c>
      <c r="E895" s="175" t="s">
        <v>171</v>
      </c>
    </row>
    <row r="896" spans="1:5" x14ac:dyDescent="0.15">
      <c r="A896" s="174" t="s">
        <v>1153</v>
      </c>
      <c r="B896" s="174" t="s">
        <v>1176</v>
      </c>
      <c r="C896" s="174" t="s">
        <v>1182</v>
      </c>
      <c r="D896" s="175" t="s">
        <v>167</v>
      </c>
      <c r="E896" s="175" t="s">
        <v>171</v>
      </c>
    </row>
    <row r="897" spans="1:5" x14ac:dyDescent="0.15">
      <c r="A897" s="174" t="s">
        <v>1153</v>
      </c>
      <c r="B897" s="174" t="s">
        <v>1176</v>
      </c>
      <c r="C897" s="174" t="s">
        <v>1183</v>
      </c>
      <c r="D897" s="175" t="s">
        <v>167</v>
      </c>
      <c r="E897" s="175" t="s">
        <v>171</v>
      </c>
    </row>
    <row r="898" spans="1:5" x14ac:dyDescent="0.15">
      <c r="A898" s="174" t="s">
        <v>1153</v>
      </c>
      <c r="B898" s="174" t="s">
        <v>1176</v>
      </c>
      <c r="C898" s="174" t="s">
        <v>1184</v>
      </c>
      <c r="D898" s="175" t="s">
        <v>167</v>
      </c>
      <c r="E898" s="175" t="s">
        <v>171</v>
      </c>
    </row>
    <row r="899" spans="1:5" x14ac:dyDescent="0.15">
      <c r="A899" s="174" t="s">
        <v>1153</v>
      </c>
      <c r="B899" s="174" t="s">
        <v>1176</v>
      </c>
      <c r="C899" s="174" t="s">
        <v>1185</v>
      </c>
      <c r="D899" s="175" t="s">
        <v>167</v>
      </c>
      <c r="E899" s="175" t="s">
        <v>171</v>
      </c>
    </row>
    <row r="900" spans="1:5" x14ac:dyDescent="0.15">
      <c r="A900" s="174" t="s">
        <v>1153</v>
      </c>
      <c r="B900" s="174" t="s">
        <v>1176</v>
      </c>
      <c r="C900" s="174" t="s">
        <v>1186</v>
      </c>
      <c r="D900" s="175" t="s">
        <v>167</v>
      </c>
      <c r="E900" s="175" t="s">
        <v>171</v>
      </c>
    </row>
    <row r="901" spans="1:5" x14ac:dyDescent="0.15">
      <c r="A901" s="174" t="s">
        <v>1153</v>
      </c>
      <c r="B901" s="174" t="s">
        <v>1176</v>
      </c>
      <c r="C901" s="174" t="s">
        <v>1187</v>
      </c>
      <c r="D901" s="175" t="s">
        <v>167</v>
      </c>
      <c r="E901" s="175" t="s">
        <v>171</v>
      </c>
    </row>
    <row r="902" spans="1:5" x14ac:dyDescent="0.15">
      <c r="A902" s="174" t="s">
        <v>1153</v>
      </c>
      <c r="B902" s="174" t="s">
        <v>1176</v>
      </c>
      <c r="C902" s="174" t="s">
        <v>1188</v>
      </c>
      <c r="D902" s="175" t="s">
        <v>167</v>
      </c>
      <c r="E902" s="175" t="s">
        <v>171</v>
      </c>
    </row>
    <row r="903" spans="1:5" x14ac:dyDescent="0.15">
      <c r="A903" s="174" t="s">
        <v>1153</v>
      </c>
      <c r="B903" s="174" t="s">
        <v>1176</v>
      </c>
      <c r="C903" s="174" t="s">
        <v>1189</v>
      </c>
      <c r="D903" s="175" t="s">
        <v>167</v>
      </c>
      <c r="E903" s="175" t="s">
        <v>171</v>
      </c>
    </row>
    <row r="904" spans="1:5" x14ac:dyDescent="0.15">
      <c r="A904" s="174" t="s">
        <v>1153</v>
      </c>
      <c r="B904" s="174" t="s">
        <v>1176</v>
      </c>
      <c r="C904" s="174" t="s">
        <v>1190</v>
      </c>
      <c r="D904" s="175" t="s">
        <v>167</v>
      </c>
      <c r="E904" s="175" t="s">
        <v>171</v>
      </c>
    </row>
    <row r="905" spans="1:5" x14ac:dyDescent="0.15">
      <c r="A905" s="174" t="s">
        <v>1153</v>
      </c>
      <c r="B905" s="174" t="s">
        <v>1176</v>
      </c>
      <c r="C905" s="174" t="s">
        <v>1191</v>
      </c>
      <c r="D905" s="175" t="s">
        <v>167</v>
      </c>
      <c r="E905" s="175" t="s">
        <v>171</v>
      </c>
    </row>
    <row r="906" spans="1:5" x14ac:dyDescent="0.15">
      <c r="A906" s="174" t="s">
        <v>1153</v>
      </c>
      <c r="B906" s="174" t="s">
        <v>1176</v>
      </c>
      <c r="C906" s="174" t="s">
        <v>1192</v>
      </c>
      <c r="D906" s="175" t="s">
        <v>167</v>
      </c>
      <c r="E906" s="175" t="s">
        <v>171</v>
      </c>
    </row>
    <row r="907" spans="1:5" x14ac:dyDescent="0.15">
      <c r="A907" s="174" t="s">
        <v>1153</v>
      </c>
      <c r="B907" s="174" t="s">
        <v>1176</v>
      </c>
      <c r="C907" s="174" t="s">
        <v>1193</v>
      </c>
      <c r="D907" s="175" t="s">
        <v>167</v>
      </c>
      <c r="E907" s="175" t="s">
        <v>171</v>
      </c>
    </row>
    <row r="908" spans="1:5" x14ac:dyDescent="0.15">
      <c r="A908" s="174" t="s">
        <v>1153</v>
      </c>
      <c r="B908" s="174" t="s">
        <v>1176</v>
      </c>
      <c r="C908" s="174" t="s">
        <v>1194</v>
      </c>
      <c r="D908" s="175" t="s">
        <v>167</v>
      </c>
      <c r="E908" s="175" t="s">
        <v>171</v>
      </c>
    </row>
    <row r="909" spans="1:5" x14ac:dyDescent="0.15">
      <c r="A909" s="174" t="s">
        <v>1153</v>
      </c>
      <c r="B909" s="174" t="s">
        <v>1195</v>
      </c>
      <c r="C909" s="174" t="s">
        <v>1196</v>
      </c>
      <c r="D909" s="175" t="s">
        <v>167</v>
      </c>
      <c r="E909" s="175" t="s">
        <v>1156</v>
      </c>
    </row>
    <row r="910" spans="1:5" x14ac:dyDescent="0.15">
      <c r="A910" s="174" t="s">
        <v>1153</v>
      </c>
      <c r="B910" s="174" t="s">
        <v>1195</v>
      </c>
      <c r="C910" s="174" t="s">
        <v>1197</v>
      </c>
      <c r="D910" s="175" t="s">
        <v>167</v>
      </c>
      <c r="E910" s="175" t="s">
        <v>1156</v>
      </c>
    </row>
    <row r="911" spans="1:5" x14ac:dyDescent="0.15">
      <c r="A911" s="174" t="s">
        <v>1153</v>
      </c>
      <c r="B911" s="174" t="s">
        <v>1195</v>
      </c>
      <c r="C911" s="174" t="s">
        <v>1198</v>
      </c>
      <c r="D911" s="175" t="s">
        <v>167</v>
      </c>
      <c r="E911" s="175" t="s">
        <v>1156</v>
      </c>
    </row>
    <row r="912" spans="1:5" x14ac:dyDescent="0.15">
      <c r="A912" s="174" t="s">
        <v>1153</v>
      </c>
      <c r="B912" s="174" t="s">
        <v>1195</v>
      </c>
      <c r="C912" s="174" t="s">
        <v>1199</v>
      </c>
      <c r="D912" s="175" t="s">
        <v>167</v>
      </c>
      <c r="E912" s="175" t="s">
        <v>1156</v>
      </c>
    </row>
    <row r="913" spans="1:5" x14ac:dyDescent="0.15">
      <c r="A913" s="174" t="s">
        <v>1153</v>
      </c>
      <c r="B913" s="174" t="s">
        <v>1195</v>
      </c>
      <c r="C913" s="174" t="s">
        <v>1200</v>
      </c>
      <c r="D913" s="175" t="s">
        <v>167</v>
      </c>
      <c r="E913" s="175" t="s">
        <v>1156</v>
      </c>
    </row>
    <row r="914" spans="1:5" x14ac:dyDescent="0.15">
      <c r="A914" s="174" t="s">
        <v>1153</v>
      </c>
      <c r="B914" s="174" t="s">
        <v>1195</v>
      </c>
      <c r="C914" s="174" t="s">
        <v>1201</v>
      </c>
      <c r="D914" s="175" t="s">
        <v>167</v>
      </c>
      <c r="E914" s="175" t="s">
        <v>1156</v>
      </c>
    </row>
    <row r="915" spans="1:5" x14ac:dyDescent="0.15">
      <c r="A915" s="174" t="s">
        <v>1153</v>
      </c>
      <c r="B915" s="174" t="s">
        <v>1195</v>
      </c>
      <c r="C915" s="174" t="s">
        <v>1202</v>
      </c>
      <c r="D915" s="175" t="s">
        <v>167</v>
      </c>
      <c r="E915" s="175" t="s">
        <v>1156</v>
      </c>
    </row>
    <row r="916" spans="1:5" x14ac:dyDescent="0.15">
      <c r="A916" s="174" t="s">
        <v>1153</v>
      </c>
      <c r="B916" s="174" t="s">
        <v>1195</v>
      </c>
      <c r="C916" s="174" t="s">
        <v>1203</v>
      </c>
      <c r="D916" s="175" t="s">
        <v>167</v>
      </c>
      <c r="E916" s="175" t="s">
        <v>1156</v>
      </c>
    </row>
    <row r="917" spans="1:5" x14ac:dyDescent="0.15">
      <c r="A917" s="174" t="s">
        <v>1153</v>
      </c>
      <c r="B917" s="174" t="s">
        <v>1195</v>
      </c>
      <c r="C917" s="174" t="s">
        <v>1204</v>
      </c>
      <c r="D917" s="175" t="s">
        <v>167</v>
      </c>
      <c r="E917" s="175" t="s">
        <v>169</v>
      </c>
    </row>
    <row r="918" spans="1:5" x14ac:dyDescent="0.15">
      <c r="A918" s="174" t="s">
        <v>1153</v>
      </c>
      <c r="B918" s="174" t="s">
        <v>1195</v>
      </c>
      <c r="C918" s="174" t="s">
        <v>1205</v>
      </c>
      <c r="D918" s="175" t="s">
        <v>167</v>
      </c>
      <c r="E918" s="175" t="s">
        <v>169</v>
      </c>
    </row>
    <row r="919" spans="1:5" x14ac:dyDescent="0.15">
      <c r="A919" s="174" t="s">
        <v>1153</v>
      </c>
      <c r="B919" s="174" t="s">
        <v>1195</v>
      </c>
      <c r="C919" s="174" t="s">
        <v>1206</v>
      </c>
      <c r="D919" s="175" t="s">
        <v>167</v>
      </c>
      <c r="E919" s="175" t="s">
        <v>169</v>
      </c>
    </row>
    <row r="920" spans="1:5" x14ac:dyDescent="0.15">
      <c r="A920" s="174" t="s">
        <v>1153</v>
      </c>
      <c r="B920" s="174" t="s">
        <v>1195</v>
      </c>
      <c r="C920" s="174" t="s">
        <v>1207</v>
      </c>
      <c r="D920" s="175" t="s">
        <v>167</v>
      </c>
      <c r="E920" s="175" t="s">
        <v>1931</v>
      </c>
    </row>
    <row r="921" spans="1:5" x14ac:dyDescent="0.15">
      <c r="A921" s="174" t="s">
        <v>1153</v>
      </c>
      <c r="B921" s="174" t="s">
        <v>1195</v>
      </c>
      <c r="C921" s="174" t="s">
        <v>1208</v>
      </c>
      <c r="D921" s="175" t="s">
        <v>167</v>
      </c>
      <c r="E921" s="175" t="s">
        <v>1156</v>
      </c>
    </row>
    <row r="922" spans="1:5" x14ac:dyDescent="0.15">
      <c r="A922" s="174" t="s">
        <v>1153</v>
      </c>
      <c r="B922" s="174" t="s">
        <v>1195</v>
      </c>
      <c r="C922" s="174" t="s">
        <v>1209</v>
      </c>
      <c r="D922" s="175" t="s">
        <v>167</v>
      </c>
      <c r="E922" s="175" t="s">
        <v>1156</v>
      </c>
    </row>
    <row r="923" spans="1:5" x14ac:dyDescent="0.15">
      <c r="A923" s="174" t="s">
        <v>1153</v>
      </c>
      <c r="B923" s="174" t="s">
        <v>1195</v>
      </c>
      <c r="C923" s="174" t="s">
        <v>1210</v>
      </c>
      <c r="D923" s="175" t="s">
        <v>167</v>
      </c>
      <c r="E923" s="175" t="s">
        <v>1156</v>
      </c>
    </row>
    <row r="924" spans="1:5" x14ac:dyDescent="0.15">
      <c r="A924" s="174" t="s">
        <v>1153</v>
      </c>
      <c r="B924" s="174" t="s">
        <v>1195</v>
      </c>
      <c r="C924" s="174" t="s">
        <v>1211</v>
      </c>
      <c r="D924" s="175" t="s">
        <v>167</v>
      </c>
      <c r="E924" s="175" t="s">
        <v>1156</v>
      </c>
    </row>
    <row r="925" spans="1:5" x14ac:dyDescent="0.15">
      <c r="A925" s="174" t="s">
        <v>1153</v>
      </c>
      <c r="B925" s="174" t="s">
        <v>1195</v>
      </c>
      <c r="C925" s="174" t="s">
        <v>1212</v>
      </c>
      <c r="D925" s="175" t="s">
        <v>167</v>
      </c>
      <c r="E925" s="175" t="s">
        <v>1156</v>
      </c>
    </row>
    <row r="926" spans="1:5" x14ac:dyDescent="0.15">
      <c r="A926" s="174" t="s">
        <v>1153</v>
      </c>
      <c r="B926" s="174" t="s">
        <v>1195</v>
      </c>
      <c r="C926" s="174" t="s">
        <v>1213</v>
      </c>
      <c r="D926" s="175" t="s">
        <v>167</v>
      </c>
      <c r="E926" s="175" t="s">
        <v>1156</v>
      </c>
    </row>
    <row r="927" spans="1:5" x14ac:dyDescent="0.15">
      <c r="A927" s="174" t="s">
        <v>1153</v>
      </c>
      <c r="B927" s="174" t="s">
        <v>1195</v>
      </c>
      <c r="C927" s="174" t="s">
        <v>1214</v>
      </c>
      <c r="D927" s="175" t="s">
        <v>167</v>
      </c>
      <c r="E927" s="175" t="s">
        <v>1156</v>
      </c>
    </row>
    <row r="928" spans="1:5" x14ac:dyDescent="0.15">
      <c r="A928" s="174" t="s">
        <v>1153</v>
      </c>
      <c r="B928" s="174" t="s">
        <v>1195</v>
      </c>
      <c r="C928" s="174" t="s">
        <v>1215</v>
      </c>
      <c r="D928" s="175" t="s">
        <v>167</v>
      </c>
      <c r="E928" s="175" t="s">
        <v>1156</v>
      </c>
    </row>
    <row r="929" spans="1:5" x14ac:dyDescent="0.15">
      <c r="A929" s="174" t="s">
        <v>1153</v>
      </c>
      <c r="B929" s="174" t="s">
        <v>1195</v>
      </c>
      <c r="C929" s="174" t="s">
        <v>1216</v>
      </c>
      <c r="D929" s="175" t="s">
        <v>167</v>
      </c>
      <c r="E929" s="175" t="s">
        <v>1156</v>
      </c>
    </row>
    <row r="930" spans="1:5" x14ac:dyDescent="0.15">
      <c r="A930" s="174" t="s">
        <v>1153</v>
      </c>
      <c r="B930" s="174" t="s">
        <v>1195</v>
      </c>
      <c r="C930" s="174" t="s">
        <v>1217</v>
      </c>
      <c r="D930" s="175" t="s">
        <v>167</v>
      </c>
      <c r="E930" s="175" t="s">
        <v>1156</v>
      </c>
    </row>
    <row r="931" spans="1:5" x14ac:dyDescent="0.15">
      <c r="A931" s="174" t="s">
        <v>1153</v>
      </c>
      <c r="B931" s="174" t="s">
        <v>1195</v>
      </c>
      <c r="C931" s="174" t="s">
        <v>1218</v>
      </c>
      <c r="D931" s="175" t="s">
        <v>167</v>
      </c>
      <c r="E931" s="175" t="s">
        <v>1156</v>
      </c>
    </row>
    <row r="932" spans="1:5" x14ac:dyDescent="0.15">
      <c r="A932" s="174" t="s">
        <v>1153</v>
      </c>
      <c r="B932" s="174" t="s">
        <v>1219</v>
      </c>
      <c r="C932" s="174" t="s">
        <v>1220</v>
      </c>
      <c r="D932" s="175" t="s">
        <v>167</v>
      </c>
      <c r="E932" s="175" t="s">
        <v>1156</v>
      </c>
    </row>
    <row r="933" spans="1:5" x14ac:dyDescent="0.15">
      <c r="A933" s="174" t="s">
        <v>1153</v>
      </c>
      <c r="B933" s="174" t="s">
        <v>1219</v>
      </c>
      <c r="C933" s="174" t="s">
        <v>1221</v>
      </c>
      <c r="D933" s="175" t="s">
        <v>167</v>
      </c>
      <c r="E933" s="175" t="s">
        <v>1156</v>
      </c>
    </row>
    <row r="934" spans="1:5" x14ac:dyDescent="0.15">
      <c r="A934" s="174" t="s">
        <v>1153</v>
      </c>
      <c r="B934" s="174" t="s">
        <v>1219</v>
      </c>
      <c r="C934" s="174" t="s">
        <v>1222</v>
      </c>
      <c r="D934" s="175" t="s">
        <v>167</v>
      </c>
      <c r="E934" s="175" t="s">
        <v>1156</v>
      </c>
    </row>
    <row r="935" spans="1:5" x14ac:dyDescent="0.15">
      <c r="A935" s="174" t="s">
        <v>1153</v>
      </c>
      <c r="B935" s="174" t="s">
        <v>1219</v>
      </c>
      <c r="C935" s="174" t="s">
        <v>1223</v>
      </c>
      <c r="D935" s="175" t="s">
        <v>167</v>
      </c>
      <c r="E935" s="175" t="s">
        <v>1156</v>
      </c>
    </row>
    <row r="936" spans="1:5" x14ac:dyDescent="0.15">
      <c r="A936" s="174" t="s">
        <v>1153</v>
      </c>
      <c r="B936" s="174" t="s">
        <v>1219</v>
      </c>
      <c r="C936" s="174" t="s">
        <v>1224</v>
      </c>
      <c r="D936" s="175" t="s">
        <v>167</v>
      </c>
      <c r="E936" s="175" t="s">
        <v>1156</v>
      </c>
    </row>
    <row r="937" spans="1:5" x14ac:dyDescent="0.15">
      <c r="A937" s="174" t="s">
        <v>1153</v>
      </c>
      <c r="B937" s="174" t="s">
        <v>1219</v>
      </c>
      <c r="C937" s="174" t="s">
        <v>1225</v>
      </c>
      <c r="D937" s="175" t="s">
        <v>167</v>
      </c>
      <c r="E937" s="175" t="s">
        <v>1156</v>
      </c>
    </row>
    <row r="938" spans="1:5" x14ac:dyDescent="0.15">
      <c r="A938" s="174" t="s">
        <v>1153</v>
      </c>
      <c r="B938" s="174" t="s">
        <v>1219</v>
      </c>
      <c r="C938" s="174" t="s">
        <v>1226</v>
      </c>
      <c r="D938" s="175" t="s">
        <v>167</v>
      </c>
      <c r="E938" s="175" t="s">
        <v>1156</v>
      </c>
    </row>
    <row r="939" spans="1:5" x14ac:dyDescent="0.15">
      <c r="A939" s="174" t="s">
        <v>1153</v>
      </c>
      <c r="B939" s="174" t="s">
        <v>1219</v>
      </c>
      <c r="C939" s="174" t="s">
        <v>1227</v>
      </c>
      <c r="D939" s="175" t="s">
        <v>167</v>
      </c>
      <c r="E939" s="175" t="s">
        <v>1156</v>
      </c>
    </row>
    <row r="940" spans="1:5" x14ac:dyDescent="0.15">
      <c r="A940" s="174" t="s">
        <v>1153</v>
      </c>
      <c r="B940" s="174" t="s">
        <v>1219</v>
      </c>
      <c r="C940" s="174" t="s">
        <v>1228</v>
      </c>
      <c r="D940" s="175" t="s">
        <v>167</v>
      </c>
      <c r="E940" s="175" t="s">
        <v>1156</v>
      </c>
    </row>
    <row r="941" spans="1:5" x14ac:dyDescent="0.15">
      <c r="A941" s="174" t="s">
        <v>1153</v>
      </c>
      <c r="B941" s="174" t="s">
        <v>1219</v>
      </c>
      <c r="C941" s="174" t="s">
        <v>1229</v>
      </c>
      <c r="D941" s="175" t="s">
        <v>167</v>
      </c>
      <c r="E941" s="175" t="s">
        <v>1156</v>
      </c>
    </row>
    <row r="942" spans="1:5" x14ac:dyDescent="0.15">
      <c r="A942" s="174" t="s">
        <v>1153</v>
      </c>
      <c r="B942" s="174" t="s">
        <v>1219</v>
      </c>
      <c r="C942" s="174" t="s">
        <v>1230</v>
      </c>
      <c r="D942" s="175" t="s">
        <v>167</v>
      </c>
      <c r="E942" s="175" t="s">
        <v>1156</v>
      </c>
    </row>
    <row r="943" spans="1:5" x14ac:dyDescent="0.15">
      <c r="A943" s="174" t="s">
        <v>1153</v>
      </c>
      <c r="B943" s="174" t="s">
        <v>1219</v>
      </c>
      <c r="C943" s="174" t="s">
        <v>1231</v>
      </c>
      <c r="D943" s="175" t="s">
        <v>167</v>
      </c>
      <c r="E943" s="175" t="s">
        <v>1156</v>
      </c>
    </row>
    <row r="944" spans="1:5" x14ac:dyDescent="0.15">
      <c r="A944" s="174" t="s">
        <v>1153</v>
      </c>
      <c r="B944" s="174" t="s">
        <v>1219</v>
      </c>
      <c r="C944" s="174" t="s">
        <v>1232</v>
      </c>
      <c r="D944" s="175" t="s">
        <v>167</v>
      </c>
      <c r="E944" s="175" t="s">
        <v>1156</v>
      </c>
    </row>
    <row r="945" spans="1:5" x14ac:dyDescent="0.15">
      <c r="A945" s="174" t="s">
        <v>1153</v>
      </c>
      <c r="B945" s="174" t="s">
        <v>1219</v>
      </c>
      <c r="C945" s="174" t="s">
        <v>1233</v>
      </c>
      <c r="D945" s="175" t="s">
        <v>167</v>
      </c>
      <c r="E945" s="175" t="s">
        <v>1156</v>
      </c>
    </row>
    <row r="946" spans="1:5" x14ac:dyDescent="0.15">
      <c r="A946" s="174" t="s">
        <v>1153</v>
      </c>
      <c r="B946" s="174" t="s">
        <v>1219</v>
      </c>
      <c r="C946" s="174" t="s">
        <v>1234</v>
      </c>
      <c r="D946" s="175" t="s">
        <v>167</v>
      </c>
      <c r="E946" s="175" t="s">
        <v>1156</v>
      </c>
    </row>
    <row r="947" spans="1:5" x14ac:dyDescent="0.15">
      <c r="A947" s="174" t="s">
        <v>1153</v>
      </c>
      <c r="B947" s="174" t="s">
        <v>1219</v>
      </c>
      <c r="C947" s="174" t="s">
        <v>1235</v>
      </c>
      <c r="D947" s="175" t="s">
        <v>167</v>
      </c>
      <c r="E947" s="175" t="s">
        <v>1156</v>
      </c>
    </row>
    <row r="948" spans="1:5" x14ac:dyDescent="0.15">
      <c r="A948" s="174" t="s">
        <v>1153</v>
      </c>
      <c r="B948" s="174" t="s">
        <v>1236</v>
      </c>
      <c r="C948" s="174" t="s">
        <v>1237</v>
      </c>
      <c r="D948" s="175" t="s">
        <v>167</v>
      </c>
      <c r="E948" s="175" t="s">
        <v>1156</v>
      </c>
    </row>
    <row r="949" spans="1:5" x14ac:dyDescent="0.15">
      <c r="A949" s="174" t="s">
        <v>1153</v>
      </c>
      <c r="B949" s="174" t="s">
        <v>1236</v>
      </c>
      <c r="C949" s="174" t="s">
        <v>1238</v>
      </c>
      <c r="D949" s="175" t="s">
        <v>167</v>
      </c>
      <c r="E949" s="175" t="s">
        <v>1156</v>
      </c>
    </row>
    <row r="950" spans="1:5" x14ac:dyDescent="0.15">
      <c r="A950" s="174" t="s">
        <v>1153</v>
      </c>
      <c r="B950" s="174" t="s">
        <v>1236</v>
      </c>
      <c r="C950" s="174" t="s">
        <v>1239</v>
      </c>
      <c r="D950" s="175" t="s">
        <v>167</v>
      </c>
      <c r="E950" s="175" t="s">
        <v>1156</v>
      </c>
    </row>
    <row r="951" spans="1:5" x14ac:dyDescent="0.15">
      <c r="A951" s="174" t="s">
        <v>1153</v>
      </c>
      <c r="B951" s="174" t="s">
        <v>1236</v>
      </c>
      <c r="C951" s="174" t="s">
        <v>1240</v>
      </c>
      <c r="D951" s="175" t="s">
        <v>167</v>
      </c>
      <c r="E951" s="175" t="s">
        <v>1156</v>
      </c>
    </row>
    <row r="952" spans="1:5" x14ac:dyDescent="0.15">
      <c r="A952" s="174" t="s">
        <v>1153</v>
      </c>
      <c r="B952" s="174" t="s">
        <v>1236</v>
      </c>
      <c r="C952" s="174" t="s">
        <v>1241</v>
      </c>
      <c r="D952" s="175" t="s">
        <v>167</v>
      </c>
      <c r="E952" s="175" t="s">
        <v>1156</v>
      </c>
    </row>
    <row r="953" spans="1:5" x14ac:dyDescent="0.15">
      <c r="A953" s="174" t="s">
        <v>1153</v>
      </c>
      <c r="B953" s="174" t="s">
        <v>1236</v>
      </c>
      <c r="C953" s="174" t="s">
        <v>1242</v>
      </c>
      <c r="D953" s="175" t="s">
        <v>167</v>
      </c>
      <c r="E953" s="175" t="s">
        <v>1156</v>
      </c>
    </row>
    <row r="954" spans="1:5" x14ac:dyDescent="0.15">
      <c r="A954" s="174" t="s">
        <v>1153</v>
      </c>
      <c r="B954" s="174" t="s">
        <v>1236</v>
      </c>
      <c r="C954" s="174" t="s">
        <v>1243</v>
      </c>
      <c r="D954" s="175" t="s">
        <v>167</v>
      </c>
      <c r="E954" s="175" t="s">
        <v>1156</v>
      </c>
    </row>
    <row r="955" spans="1:5" x14ac:dyDescent="0.15">
      <c r="A955" s="174" t="s">
        <v>1153</v>
      </c>
      <c r="B955" s="174" t="s">
        <v>1236</v>
      </c>
      <c r="C955" s="174" t="s">
        <v>1244</v>
      </c>
      <c r="D955" s="175" t="s">
        <v>167</v>
      </c>
      <c r="E955" s="175" t="s">
        <v>1156</v>
      </c>
    </row>
    <row r="956" spans="1:5" x14ac:dyDescent="0.15">
      <c r="A956" s="174" t="s">
        <v>1153</v>
      </c>
      <c r="B956" s="174" t="s">
        <v>1236</v>
      </c>
      <c r="C956" s="174" t="s">
        <v>1245</v>
      </c>
      <c r="D956" s="175" t="s">
        <v>167</v>
      </c>
      <c r="E956" s="175" t="s">
        <v>1156</v>
      </c>
    </row>
    <row r="957" spans="1:5" x14ac:dyDescent="0.15">
      <c r="A957" s="174" t="s">
        <v>1153</v>
      </c>
      <c r="B957" s="174" t="s">
        <v>1236</v>
      </c>
      <c r="C957" s="174" t="s">
        <v>1246</v>
      </c>
      <c r="D957" s="175" t="s">
        <v>167</v>
      </c>
      <c r="E957" s="175" t="s">
        <v>1156</v>
      </c>
    </row>
    <row r="958" spans="1:5" x14ac:dyDescent="0.15">
      <c r="A958" s="174" t="s">
        <v>1153</v>
      </c>
      <c r="B958" s="174" t="s">
        <v>1236</v>
      </c>
      <c r="C958" s="174" t="s">
        <v>1247</v>
      </c>
      <c r="D958" s="175" t="s">
        <v>167</v>
      </c>
      <c r="E958" s="175" t="s">
        <v>1156</v>
      </c>
    </row>
    <row r="959" spans="1:5" x14ac:dyDescent="0.15">
      <c r="A959" s="174" t="s">
        <v>1153</v>
      </c>
      <c r="B959" s="174" t="s">
        <v>1236</v>
      </c>
      <c r="C959" s="174" t="s">
        <v>1248</v>
      </c>
      <c r="D959" s="175" t="s">
        <v>167</v>
      </c>
      <c r="E959" s="175" t="s">
        <v>169</v>
      </c>
    </row>
    <row r="960" spans="1:5" x14ac:dyDescent="0.15">
      <c r="A960" s="174" t="s">
        <v>1153</v>
      </c>
      <c r="B960" s="174" t="s">
        <v>1236</v>
      </c>
      <c r="C960" s="174" t="s">
        <v>1249</v>
      </c>
      <c r="D960" s="175" t="s">
        <v>167</v>
      </c>
      <c r="E960" s="175" t="s">
        <v>169</v>
      </c>
    </row>
    <row r="961" spans="1:5" x14ac:dyDescent="0.15">
      <c r="A961" s="174" t="s">
        <v>1153</v>
      </c>
      <c r="B961" s="174" t="s">
        <v>1236</v>
      </c>
      <c r="C961" s="174" t="s">
        <v>1250</v>
      </c>
      <c r="D961" s="175" t="s">
        <v>167</v>
      </c>
      <c r="E961" s="175" t="s">
        <v>1156</v>
      </c>
    </row>
    <row r="962" spans="1:5" x14ac:dyDescent="0.15">
      <c r="A962" s="174" t="s">
        <v>1153</v>
      </c>
      <c r="B962" s="174" t="s">
        <v>1236</v>
      </c>
      <c r="C962" s="174" t="s">
        <v>1251</v>
      </c>
      <c r="D962" s="175" t="s">
        <v>167</v>
      </c>
      <c r="E962" s="175" t="s">
        <v>1156</v>
      </c>
    </row>
    <row r="963" spans="1:5" x14ac:dyDescent="0.15">
      <c r="A963" s="174" t="s">
        <v>1153</v>
      </c>
      <c r="B963" s="174" t="s">
        <v>1236</v>
      </c>
      <c r="C963" s="174" t="s">
        <v>1252</v>
      </c>
      <c r="D963" s="175" t="s">
        <v>167</v>
      </c>
      <c r="E963" s="175" t="s">
        <v>1156</v>
      </c>
    </row>
    <row r="964" spans="1:5" x14ac:dyDescent="0.15">
      <c r="A964" s="174" t="s">
        <v>1153</v>
      </c>
      <c r="B964" s="174" t="s">
        <v>1236</v>
      </c>
      <c r="C964" s="174" t="s">
        <v>1253</v>
      </c>
      <c r="D964" s="175" t="s">
        <v>167</v>
      </c>
      <c r="E964" s="175" t="s">
        <v>1156</v>
      </c>
    </row>
    <row r="965" spans="1:5" x14ac:dyDescent="0.15">
      <c r="A965" s="174" t="s">
        <v>1153</v>
      </c>
      <c r="B965" s="174" t="s">
        <v>1236</v>
      </c>
      <c r="C965" s="174" t="s">
        <v>1254</v>
      </c>
      <c r="D965" s="175" t="s">
        <v>167</v>
      </c>
      <c r="E965" s="175" t="s">
        <v>1156</v>
      </c>
    </row>
    <row r="966" spans="1:5" x14ac:dyDescent="0.15">
      <c r="A966" s="174" t="s">
        <v>1153</v>
      </c>
      <c r="B966" s="174" t="s">
        <v>1236</v>
      </c>
      <c r="C966" s="174" t="s">
        <v>1255</v>
      </c>
      <c r="D966" s="175" t="s">
        <v>167</v>
      </c>
      <c r="E966" s="175" t="s">
        <v>1156</v>
      </c>
    </row>
    <row r="967" spans="1:5" x14ac:dyDescent="0.15">
      <c r="A967" s="174" t="s">
        <v>1153</v>
      </c>
      <c r="B967" s="174" t="s">
        <v>1236</v>
      </c>
      <c r="C967" s="174" t="s">
        <v>1256</v>
      </c>
      <c r="D967" s="175" t="s">
        <v>167</v>
      </c>
      <c r="E967" s="175" t="s">
        <v>1156</v>
      </c>
    </row>
    <row r="968" spans="1:5" x14ac:dyDescent="0.15">
      <c r="A968" s="174" t="s">
        <v>1153</v>
      </c>
      <c r="B968" s="174" t="s">
        <v>1236</v>
      </c>
      <c r="C968" s="174" t="s">
        <v>1257</v>
      </c>
      <c r="D968" s="175" t="s">
        <v>167</v>
      </c>
      <c r="E968" s="175" t="s">
        <v>1156</v>
      </c>
    </row>
    <row r="969" spans="1:5" x14ac:dyDescent="0.15">
      <c r="A969" s="174" t="s">
        <v>1153</v>
      </c>
      <c r="B969" s="174" t="s">
        <v>1236</v>
      </c>
      <c r="C969" s="174" t="s">
        <v>1258</v>
      </c>
      <c r="D969" s="175" t="s">
        <v>167</v>
      </c>
      <c r="E969" s="175" t="s">
        <v>1156</v>
      </c>
    </row>
    <row r="970" spans="1:5" x14ac:dyDescent="0.15">
      <c r="A970" s="174" t="s">
        <v>1153</v>
      </c>
      <c r="B970" s="174" t="s">
        <v>1236</v>
      </c>
      <c r="C970" s="174" t="s">
        <v>1259</v>
      </c>
      <c r="D970" s="175" t="s">
        <v>167</v>
      </c>
      <c r="E970" s="175" t="s">
        <v>1156</v>
      </c>
    </row>
    <row r="971" spans="1:5" x14ac:dyDescent="0.15">
      <c r="A971" s="174" t="s">
        <v>1153</v>
      </c>
      <c r="B971" s="174" t="s">
        <v>1236</v>
      </c>
      <c r="C971" s="174" t="s">
        <v>1260</v>
      </c>
      <c r="D971" s="175" t="s">
        <v>167</v>
      </c>
      <c r="E971" s="175" t="s">
        <v>1156</v>
      </c>
    </row>
    <row r="972" spans="1:5" x14ac:dyDescent="0.15">
      <c r="A972" s="174" t="s">
        <v>1153</v>
      </c>
      <c r="B972" s="174" t="s">
        <v>1261</v>
      </c>
      <c r="C972" s="174" t="s">
        <v>1262</v>
      </c>
      <c r="D972" s="175" t="s">
        <v>172</v>
      </c>
      <c r="E972" s="175" t="s">
        <v>1263</v>
      </c>
    </row>
    <row r="973" spans="1:5" x14ac:dyDescent="0.15">
      <c r="A973" s="174" t="s">
        <v>1153</v>
      </c>
      <c r="B973" s="174" t="s">
        <v>1261</v>
      </c>
      <c r="C973" s="174" t="s">
        <v>1264</v>
      </c>
      <c r="D973" s="175" t="s">
        <v>172</v>
      </c>
      <c r="E973" s="175" t="s">
        <v>1796</v>
      </c>
    </row>
    <row r="974" spans="1:5" x14ac:dyDescent="0.15">
      <c r="A974" s="174" t="s">
        <v>1153</v>
      </c>
      <c r="B974" s="174" t="s">
        <v>1261</v>
      </c>
      <c r="C974" s="174" t="s">
        <v>1265</v>
      </c>
      <c r="D974" s="175" t="s">
        <v>172</v>
      </c>
      <c r="E974" s="175" t="s">
        <v>1263</v>
      </c>
    </row>
    <row r="975" spans="1:5" x14ac:dyDescent="0.15">
      <c r="A975" s="174" t="s">
        <v>1153</v>
      </c>
      <c r="B975" s="174" t="s">
        <v>1261</v>
      </c>
      <c r="C975" s="174" t="s">
        <v>1920</v>
      </c>
      <c r="D975" s="175" t="s">
        <v>172</v>
      </c>
      <c r="E975" s="175" t="s">
        <v>1263</v>
      </c>
    </row>
    <row r="976" spans="1:5" x14ac:dyDescent="0.15">
      <c r="A976" s="174" t="s">
        <v>1153</v>
      </c>
      <c r="B976" s="174" t="s">
        <v>1261</v>
      </c>
      <c r="C976" s="174" t="s">
        <v>1845</v>
      </c>
      <c r="D976" s="175" t="s">
        <v>172</v>
      </c>
      <c r="E976" s="175" t="s">
        <v>1263</v>
      </c>
    </row>
    <row r="977" spans="1:5" x14ac:dyDescent="0.15">
      <c r="A977" s="174" t="s">
        <v>1153</v>
      </c>
      <c r="B977" s="174" t="s">
        <v>1261</v>
      </c>
      <c r="C977" s="174" t="s">
        <v>1846</v>
      </c>
      <c r="D977" s="175" t="s">
        <v>172</v>
      </c>
      <c r="E977" s="175" t="s">
        <v>1263</v>
      </c>
    </row>
    <row r="978" spans="1:5" x14ac:dyDescent="0.15">
      <c r="A978" s="174" t="s">
        <v>1153</v>
      </c>
      <c r="B978" s="174" t="s">
        <v>1261</v>
      </c>
      <c r="C978" s="174" t="s">
        <v>1847</v>
      </c>
      <c r="D978" s="175" t="s">
        <v>172</v>
      </c>
      <c r="E978" s="175" t="s">
        <v>1263</v>
      </c>
    </row>
    <row r="979" spans="1:5" x14ac:dyDescent="0.15">
      <c r="A979" s="174" t="s">
        <v>1153</v>
      </c>
      <c r="B979" s="174" t="s">
        <v>1261</v>
      </c>
      <c r="C979" s="174" t="s">
        <v>1848</v>
      </c>
      <c r="D979" s="175" t="s">
        <v>1894</v>
      </c>
      <c r="E979" s="175" t="s">
        <v>1263</v>
      </c>
    </row>
    <row r="980" spans="1:5" x14ac:dyDescent="0.15">
      <c r="A980" s="174" t="s">
        <v>1153</v>
      </c>
      <c r="B980" s="174" t="s">
        <v>1261</v>
      </c>
      <c r="C980" s="174" t="s">
        <v>1921</v>
      </c>
      <c r="D980" s="175" t="s">
        <v>172</v>
      </c>
      <c r="E980" s="175" t="s">
        <v>1263</v>
      </c>
    </row>
    <row r="981" spans="1:5" x14ac:dyDescent="0.15">
      <c r="A981" s="174" t="s">
        <v>1153</v>
      </c>
      <c r="B981" s="174" t="s">
        <v>1261</v>
      </c>
      <c r="C981" s="174" t="s">
        <v>1849</v>
      </c>
      <c r="D981" s="175" t="s">
        <v>172</v>
      </c>
      <c r="E981" s="175" t="s">
        <v>1263</v>
      </c>
    </row>
    <row r="982" spans="1:5" x14ac:dyDescent="0.15">
      <c r="A982" s="174" t="s">
        <v>1153</v>
      </c>
      <c r="B982" s="174" t="s">
        <v>1266</v>
      </c>
      <c r="C982" s="174" t="s">
        <v>1267</v>
      </c>
      <c r="D982" s="175" t="s">
        <v>172</v>
      </c>
      <c r="E982" s="175" t="s">
        <v>1263</v>
      </c>
    </row>
    <row r="983" spans="1:5" x14ac:dyDescent="0.15">
      <c r="A983" s="174" t="s">
        <v>1153</v>
      </c>
      <c r="B983" s="174" t="s">
        <v>1266</v>
      </c>
      <c r="C983" s="174" t="s">
        <v>1268</v>
      </c>
      <c r="D983" s="175" t="s">
        <v>172</v>
      </c>
      <c r="E983" s="175" t="s">
        <v>1263</v>
      </c>
    </row>
    <row r="984" spans="1:5" x14ac:dyDescent="0.15">
      <c r="A984" s="174" t="s">
        <v>1153</v>
      </c>
      <c r="B984" s="174" t="s">
        <v>1266</v>
      </c>
      <c r="C984" s="174" t="s">
        <v>1269</v>
      </c>
      <c r="D984" s="175" t="s">
        <v>172</v>
      </c>
      <c r="E984" s="175" t="s">
        <v>1263</v>
      </c>
    </row>
    <row r="985" spans="1:5" x14ac:dyDescent="0.15">
      <c r="A985" s="174" t="s">
        <v>1153</v>
      </c>
      <c r="B985" s="174" t="s">
        <v>1266</v>
      </c>
      <c r="C985" s="174" t="s">
        <v>1270</v>
      </c>
      <c r="D985" s="175" t="s">
        <v>172</v>
      </c>
      <c r="E985" s="175" t="s">
        <v>1263</v>
      </c>
    </row>
    <row r="986" spans="1:5" x14ac:dyDescent="0.15">
      <c r="A986" s="174" t="s">
        <v>1153</v>
      </c>
      <c r="B986" s="174" t="s">
        <v>1266</v>
      </c>
      <c r="C986" s="174" t="s">
        <v>1271</v>
      </c>
      <c r="D986" s="175" t="s">
        <v>172</v>
      </c>
      <c r="E986" s="175" t="s">
        <v>1263</v>
      </c>
    </row>
    <row r="987" spans="1:5" x14ac:dyDescent="0.15">
      <c r="A987" s="174" t="s">
        <v>1153</v>
      </c>
      <c r="B987" s="174" t="s">
        <v>1266</v>
      </c>
      <c r="C987" s="174" t="s">
        <v>1272</v>
      </c>
      <c r="D987" s="175" t="s">
        <v>172</v>
      </c>
      <c r="E987" s="175" t="s">
        <v>1263</v>
      </c>
    </row>
    <row r="988" spans="1:5" x14ac:dyDescent="0.15">
      <c r="A988" s="174" t="s">
        <v>1153</v>
      </c>
      <c r="B988" s="174" t="s">
        <v>1266</v>
      </c>
      <c r="C988" s="174" t="s">
        <v>1273</v>
      </c>
      <c r="D988" s="175" t="s">
        <v>172</v>
      </c>
      <c r="E988" s="175" t="s">
        <v>1263</v>
      </c>
    </row>
    <row r="989" spans="1:5" x14ac:dyDescent="0.15">
      <c r="A989" s="174" t="s">
        <v>1153</v>
      </c>
      <c r="B989" s="174" t="s">
        <v>1266</v>
      </c>
      <c r="C989" s="174" t="s">
        <v>1274</v>
      </c>
      <c r="D989" s="175" t="s">
        <v>172</v>
      </c>
      <c r="E989" s="175" t="s">
        <v>1263</v>
      </c>
    </row>
    <row r="990" spans="1:5" x14ac:dyDescent="0.15">
      <c r="A990" s="174" t="s">
        <v>1153</v>
      </c>
      <c r="B990" s="174" t="s">
        <v>1266</v>
      </c>
      <c r="C990" s="174" t="s">
        <v>1275</v>
      </c>
      <c r="D990" s="175" t="s">
        <v>172</v>
      </c>
      <c r="E990" s="175" t="s">
        <v>1263</v>
      </c>
    </row>
    <row r="991" spans="1:5" x14ac:dyDescent="0.15">
      <c r="A991" s="174" t="s">
        <v>1153</v>
      </c>
      <c r="B991" s="174" t="s">
        <v>1266</v>
      </c>
      <c r="C991" s="174" t="s">
        <v>1276</v>
      </c>
      <c r="D991" s="175" t="s">
        <v>172</v>
      </c>
      <c r="E991" s="175" t="s">
        <v>1263</v>
      </c>
    </row>
    <row r="992" spans="1:5" x14ac:dyDescent="0.15">
      <c r="A992" s="174" t="s">
        <v>1153</v>
      </c>
      <c r="B992" s="174" t="s">
        <v>1266</v>
      </c>
      <c r="C992" s="174" t="s">
        <v>1277</v>
      </c>
      <c r="D992" s="175" t="s">
        <v>172</v>
      </c>
      <c r="E992" s="175" t="s">
        <v>1263</v>
      </c>
    </row>
    <row r="993" spans="1:5" x14ac:dyDescent="0.15">
      <c r="A993" s="174" t="s">
        <v>1153</v>
      </c>
      <c r="B993" s="174" t="s">
        <v>1266</v>
      </c>
      <c r="C993" s="174" t="s">
        <v>1278</v>
      </c>
      <c r="D993" s="175" t="s">
        <v>172</v>
      </c>
      <c r="E993" s="175" t="s">
        <v>1263</v>
      </c>
    </row>
    <row r="994" spans="1:5" x14ac:dyDescent="0.15">
      <c r="A994" s="174" t="s">
        <v>1153</v>
      </c>
      <c r="B994" s="174" t="s">
        <v>1266</v>
      </c>
      <c r="C994" s="174" t="s">
        <v>1279</v>
      </c>
      <c r="D994" s="175" t="s">
        <v>172</v>
      </c>
      <c r="E994" s="175" t="s">
        <v>1263</v>
      </c>
    </row>
    <row r="995" spans="1:5" x14ac:dyDescent="0.15">
      <c r="A995" s="174" t="s">
        <v>1153</v>
      </c>
      <c r="B995" s="174" t="s">
        <v>1266</v>
      </c>
      <c r="C995" s="174" t="s">
        <v>1280</v>
      </c>
      <c r="D995" s="175" t="s">
        <v>172</v>
      </c>
      <c r="E995" s="175" t="s">
        <v>1263</v>
      </c>
    </row>
    <row r="996" spans="1:5" x14ac:dyDescent="0.15">
      <c r="A996" s="174" t="s">
        <v>1153</v>
      </c>
      <c r="B996" s="174" t="s">
        <v>1281</v>
      </c>
      <c r="C996" s="174" t="s">
        <v>1282</v>
      </c>
      <c r="D996" s="175" t="s">
        <v>172</v>
      </c>
      <c r="E996" s="175" t="s">
        <v>1263</v>
      </c>
    </row>
    <row r="997" spans="1:5" x14ac:dyDescent="0.15">
      <c r="A997" s="174" t="s">
        <v>1153</v>
      </c>
      <c r="B997" s="174" t="s">
        <v>1281</v>
      </c>
      <c r="C997" s="174" t="s">
        <v>1283</v>
      </c>
      <c r="D997" s="175" t="s">
        <v>172</v>
      </c>
      <c r="E997" s="175" t="s">
        <v>1263</v>
      </c>
    </row>
    <row r="998" spans="1:5" x14ac:dyDescent="0.15">
      <c r="A998" s="174" t="s">
        <v>1153</v>
      </c>
      <c r="B998" s="174" t="s">
        <v>1281</v>
      </c>
      <c r="C998" s="174" t="s">
        <v>1284</v>
      </c>
      <c r="D998" s="175" t="s">
        <v>172</v>
      </c>
      <c r="E998" s="175" t="s">
        <v>1263</v>
      </c>
    </row>
    <row r="999" spans="1:5" x14ac:dyDescent="0.15">
      <c r="A999" s="174" t="s">
        <v>1153</v>
      </c>
      <c r="B999" s="174" t="s">
        <v>1281</v>
      </c>
      <c r="C999" s="174" t="s">
        <v>1850</v>
      </c>
      <c r="D999" s="175" t="s">
        <v>172</v>
      </c>
      <c r="E999" s="175" t="s">
        <v>1263</v>
      </c>
    </row>
    <row r="1000" spans="1:5" x14ac:dyDescent="0.15">
      <c r="A1000" s="174" t="s">
        <v>1153</v>
      </c>
      <c r="B1000" s="174" t="s">
        <v>1281</v>
      </c>
      <c r="C1000" s="174" t="s">
        <v>1851</v>
      </c>
      <c r="D1000" s="175" t="s">
        <v>172</v>
      </c>
      <c r="E1000" s="175" t="s">
        <v>1263</v>
      </c>
    </row>
    <row r="1001" spans="1:5" x14ac:dyDescent="0.15">
      <c r="A1001" s="174" t="s">
        <v>1153</v>
      </c>
      <c r="B1001" s="174" t="s">
        <v>1281</v>
      </c>
      <c r="C1001" s="174" t="s">
        <v>1285</v>
      </c>
      <c r="D1001" s="175" t="s">
        <v>172</v>
      </c>
      <c r="E1001" s="175" t="s">
        <v>1263</v>
      </c>
    </row>
    <row r="1002" spans="1:5" x14ac:dyDescent="0.15">
      <c r="A1002" s="174" t="s">
        <v>1153</v>
      </c>
      <c r="B1002" s="174" t="s">
        <v>1281</v>
      </c>
      <c r="C1002" s="174" t="s">
        <v>1286</v>
      </c>
      <c r="D1002" s="175" t="s">
        <v>172</v>
      </c>
      <c r="E1002" s="175" t="s">
        <v>1263</v>
      </c>
    </row>
    <row r="1003" spans="1:5" x14ac:dyDescent="0.15">
      <c r="A1003" s="174" t="s">
        <v>1153</v>
      </c>
      <c r="B1003" s="174" t="s">
        <v>1281</v>
      </c>
      <c r="C1003" s="174" t="s">
        <v>1287</v>
      </c>
      <c r="D1003" s="175" t="s">
        <v>172</v>
      </c>
      <c r="E1003" s="175" t="s">
        <v>1263</v>
      </c>
    </row>
    <row r="1004" spans="1:5" x14ac:dyDescent="0.15">
      <c r="A1004" s="174" t="s">
        <v>1153</v>
      </c>
      <c r="B1004" s="174" t="s">
        <v>1281</v>
      </c>
      <c r="C1004" s="174" t="s">
        <v>1288</v>
      </c>
      <c r="D1004" s="175" t="s">
        <v>172</v>
      </c>
      <c r="E1004" s="175" t="s">
        <v>1263</v>
      </c>
    </row>
    <row r="1005" spans="1:5" x14ac:dyDescent="0.15">
      <c r="A1005" s="174" t="s">
        <v>1153</v>
      </c>
      <c r="B1005" s="174" t="s">
        <v>1281</v>
      </c>
      <c r="C1005" s="174" t="s">
        <v>1289</v>
      </c>
      <c r="D1005" s="175" t="s">
        <v>172</v>
      </c>
      <c r="E1005" s="175" t="s">
        <v>1263</v>
      </c>
    </row>
    <row r="1006" spans="1:5" x14ac:dyDescent="0.15">
      <c r="A1006" s="174" t="s">
        <v>1153</v>
      </c>
      <c r="B1006" s="174" t="s">
        <v>1281</v>
      </c>
      <c r="C1006" s="174" t="s">
        <v>1290</v>
      </c>
      <c r="D1006" s="175" t="s">
        <v>172</v>
      </c>
      <c r="E1006" s="175" t="s">
        <v>1263</v>
      </c>
    </row>
    <row r="1007" spans="1:5" x14ac:dyDescent="0.15">
      <c r="A1007" s="174" t="s">
        <v>1153</v>
      </c>
      <c r="B1007" s="174" t="s">
        <v>1281</v>
      </c>
      <c r="C1007" s="174" t="s">
        <v>1291</v>
      </c>
      <c r="D1007" s="175" t="s">
        <v>172</v>
      </c>
      <c r="E1007" s="175" t="s">
        <v>1263</v>
      </c>
    </row>
    <row r="1008" spans="1:5" x14ac:dyDescent="0.15">
      <c r="A1008" s="174" t="s">
        <v>1153</v>
      </c>
      <c r="B1008" s="174" t="s">
        <v>1281</v>
      </c>
      <c r="C1008" s="174" t="s">
        <v>1292</v>
      </c>
      <c r="D1008" s="175" t="s">
        <v>172</v>
      </c>
      <c r="E1008" s="175" t="s">
        <v>1263</v>
      </c>
    </row>
    <row r="1009" spans="1:5" x14ac:dyDescent="0.15">
      <c r="A1009" s="174" t="s">
        <v>1153</v>
      </c>
      <c r="B1009" s="174" t="s">
        <v>1281</v>
      </c>
      <c r="C1009" s="174" t="s">
        <v>1293</v>
      </c>
      <c r="D1009" s="175" t="s">
        <v>172</v>
      </c>
      <c r="E1009" s="175" t="s">
        <v>1263</v>
      </c>
    </row>
    <row r="1010" spans="1:5" x14ac:dyDescent="0.15">
      <c r="A1010" s="174" t="s">
        <v>1153</v>
      </c>
      <c r="B1010" s="174" t="s">
        <v>1281</v>
      </c>
      <c r="C1010" s="174" t="s">
        <v>1294</v>
      </c>
      <c r="D1010" s="175" t="s">
        <v>172</v>
      </c>
      <c r="E1010" s="175" t="s">
        <v>1263</v>
      </c>
    </row>
    <row r="1011" spans="1:5" x14ac:dyDescent="0.15">
      <c r="A1011" s="174" t="s">
        <v>1153</v>
      </c>
      <c r="B1011" s="174" t="s">
        <v>1281</v>
      </c>
      <c r="C1011" s="174" t="s">
        <v>1922</v>
      </c>
      <c r="D1011" s="175" t="s">
        <v>172</v>
      </c>
      <c r="E1011" s="175" t="s">
        <v>1263</v>
      </c>
    </row>
    <row r="1012" spans="1:5" x14ac:dyDescent="0.15">
      <c r="A1012" s="174" t="s">
        <v>1153</v>
      </c>
      <c r="B1012" s="174" t="s">
        <v>1281</v>
      </c>
      <c r="C1012" s="174" t="s">
        <v>1852</v>
      </c>
      <c r="D1012" s="175" t="s">
        <v>172</v>
      </c>
      <c r="E1012" s="175" t="s">
        <v>1263</v>
      </c>
    </row>
    <row r="1013" spans="1:5" x14ac:dyDescent="0.15">
      <c r="A1013" s="174" t="s">
        <v>1153</v>
      </c>
      <c r="B1013" s="174" t="s">
        <v>1281</v>
      </c>
      <c r="C1013" s="174" t="s">
        <v>1853</v>
      </c>
      <c r="D1013" s="175" t="s">
        <v>172</v>
      </c>
      <c r="E1013" s="175" t="s">
        <v>1263</v>
      </c>
    </row>
    <row r="1014" spans="1:5" x14ac:dyDescent="0.15">
      <c r="A1014" s="174" t="s">
        <v>1153</v>
      </c>
      <c r="B1014" s="174" t="s">
        <v>1281</v>
      </c>
      <c r="C1014" s="174" t="s">
        <v>1854</v>
      </c>
      <c r="D1014" s="175" t="s">
        <v>172</v>
      </c>
      <c r="E1014" s="175" t="s">
        <v>1263</v>
      </c>
    </row>
    <row r="1015" spans="1:5" x14ac:dyDescent="0.15">
      <c r="A1015" s="174" t="s">
        <v>1153</v>
      </c>
      <c r="B1015" s="174" t="s">
        <v>1281</v>
      </c>
      <c r="C1015" s="174" t="s">
        <v>1855</v>
      </c>
      <c r="D1015" s="175" t="s">
        <v>172</v>
      </c>
      <c r="E1015" s="175" t="s">
        <v>1263</v>
      </c>
    </row>
    <row r="1016" spans="1:5" x14ac:dyDescent="0.15">
      <c r="A1016" s="174" t="s">
        <v>1153</v>
      </c>
      <c r="B1016" s="174" t="s">
        <v>1281</v>
      </c>
      <c r="C1016" s="174" t="s">
        <v>1856</v>
      </c>
      <c r="D1016" s="175" t="s">
        <v>172</v>
      </c>
      <c r="E1016" s="175" t="s">
        <v>1263</v>
      </c>
    </row>
    <row r="1017" spans="1:5" x14ac:dyDescent="0.15">
      <c r="A1017" s="174" t="s">
        <v>1153</v>
      </c>
      <c r="B1017" s="174" t="s">
        <v>1281</v>
      </c>
      <c r="C1017" s="174" t="s">
        <v>1857</v>
      </c>
      <c r="D1017" s="175" t="s">
        <v>172</v>
      </c>
      <c r="E1017" s="175" t="s">
        <v>1263</v>
      </c>
    </row>
    <row r="1018" spans="1:5" x14ac:dyDescent="0.15">
      <c r="A1018" s="174" t="s">
        <v>1153</v>
      </c>
      <c r="B1018" s="174" t="s">
        <v>1281</v>
      </c>
      <c r="C1018" s="174" t="s">
        <v>1295</v>
      </c>
      <c r="D1018" s="175" t="s">
        <v>172</v>
      </c>
      <c r="E1018" s="175" t="s">
        <v>1263</v>
      </c>
    </row>
    <row r="1019" spans="1:5" x14ac:dyDescent="0.15">
      <c r="A1019" s="174" t="s">
        <v>1153</v>
      </c>
      <c r="B1019" s="174" t="s">
        <v>1296</v>
      </c>
      <c r="C1019" s="174" t="s">
        <v>1297</v>
      </c>
      <c r="D1019" s="175" t="s">
        <v>172</v>
      </c>
      <c r="E1019" s="175" t="s">
        <v>1263</v>
      </c>
    </row>
    <row r="1020" spans="1:5" x14ac:dyDescent="0.15">
      <c r="A1020" s="174" t="s">
        <v>1153</v>
      </c>
      <c r="B1020" s="174" t="s">
        <v>1296</v>
      </c>
      <c r="C1020" s="174" t="s">
        <v>1298</v>
      </c>
      <c r="D1020" s="175" t="s">
        <v>172</v>
      </c>
      <c r="E1020" s="175" t="s">
        <v>1263</v>
      </c>
    </row>
    <row r="1021" spans="1:5" x14ac:dyDescent="0.15">
      <c r="A1021" s="174" t="s">
        <v>1153</v>
      </c>
      <c r="B1021" s="174" t="s">
        <v>1296</v>
      </c>
      <c r="C1021" s="174" t="s">
        <v>1299</v>
      </c>
      <c r="D1021" s="175" t="s">
        <v>172</v>
      </c>
      <c r="E1021" s="175" t="s">
        <v>1263</v>
      </c>
    </row>
    <row r="1022" spans="1:5" x14ac:dyDescent="0.15">
      <c r="A1022" s="174" t="s">
        <v>1153</v>
      </c>
      <c r="B1022" s="174" t="s">
        <v>1296</v>
      </c>
      <c r="C1022" s="174" t="s">
        <v>1300</v>
      </c>
      <c r="D1022" s="175" t="s">
        <v>172</v>
      </c>
      <c r="E1022" s="175" t="s">
        <v>1263</v>
      </c>
    </row>
    <row r="1023" spans="1:5" x14ac:dyDescent="0.15">
      <c r="A1023" s="174" t="s">
        <v>1153</v>
      </c>
      <c r="B1023" s="174" t="s">
        <v>1296</v>
      </c>
      <c r="C1023" s="174" t="s">
        <v>1301</v>
      </c>
      <c r="D1023" s="175" t="s">
        <v>172</v>
      </c>
      <c r="E1023" s="175" t="s">
        <v>1263</v>
      </c>
    </row>
    <row r="1024" spans="1:5" x14ac:dyDescent="0.15">
      <c r="A1024" s="174" t="s">
        <v>1153</v>
      </c>
      <c r="B1024" s="174" t="s">
        <v>1296</v>
      </c>
      <c r="C1024" s="174" t="s">
        <v>1302</v>
      </c>
      <c r="D1024" s="175" t="s">
        <v>172</v>
      </c>
      <c r="E1024" s="175" t="s">
        <v>1263</v>
      </c>
    </row>
    <row r="1025" spans="1:5" x14ac:dyDescent="0.15">
      <c r="A1025" s="174" t="s">
        <v>1153</v>
      </c>
      <c r="B1025" s="174" t="s">
        <v>1296</v>
      </c>
      <c r="C1025" s="174" t="s">
        <v>1303</v>
      </c>
      <c r="D1025" s="175" t="s">
        <v>172</v>
      </c>
      <c r="E1025" s="175" t="s">
        <v>1263</v>
      </c>
    </row>
    <row r="1026" spans="1:5" x14ac:dyDescent="0.15">
      <c r="A1026" s="174" t="s">
        <v>1153</v>
      </c>
      <c r="B1026" s="174" t="s">
        <v>1296</v>
      </c>
      <c r="C1026" s="174" t="s">
        <v>1304</v>
      </c>
      <c r="D1026" s="175" t="s">
        <v>172</v>
      </c>
      <c r="E1026" s="175" t="s">
        <v>1263</v>
      </c>
    </row>
    <row r="1027" spans="1:5" x14ac:dyDescent="0.15">
      <c r="A1027" s="174" t="s">
        <v>1153</v>
      </c>
      <c r="B1027" s="174" t="s">
        <v>1296</v>
      </c>
      <c r="C1027" s="174" t="s">
        <v>1305</v>
      </c>
      <c r="D1027" s="175" t="s">
        <v>172</v>
      </c>
      <c r="E1027" s="175" t="s">
        <v>1263</v>
      </c>
    </row>
    <row r="1028" spans="1:5" x14ac:dyDescent="0.15">
      <c r="A1028" s="174" t="s">
        <v>1153</v>
      </c>
      <c r="B1028" s="174" t="s">
        <v>1296</v>
      </c>
      <c r="C1028" s="174" t="s">
        <v>1306</v>
      </c>
      <c r="D1028" s="175" t="s">
        <v>172</v>
      </c>
      <c r="E1028" s="175" t="s">
        <v>1263</v>
      </c>
    </row>
    <row r="1029" spans="1:5" x14ac:dyDescent="0.15">
      <c r="A1029" s="174" t="s">
        <v>1153</v>
      </c>
      <c r="B1029" s="174" t="s">
        <v>1296</v>
      </c>
      <c r="C1029" s="174" t="s">
        <v>1307</v>
      </c>
      <c r="D1029" s="175" t="s">
        <v>172</v>
      </c>
      <c r="E1029" s="175" t="s">
        <v>1263</v>
      </c>
    </row>
    <row r="1030" spans="1:5" x14ac:dyDescent="0.15">
      <c r="A1030" s="174" t="s">
        <v>1153</v>
      </c>
      <c r="B1030" s="174" t="s">
        <v>1296</v>
      </c>
      <c r="C1030" s="174" t="s">
        <v>1308</v>
      </c>
      <c r="D1030" s="175" t="s">
        <v>172</v>
      </c>
      <c r="E1030" s="175" t="s">
        <v>1263</v>
      </c>
    </row>
    <row r="1031" spans="1:5" x14ac:dyDescent="0.15">
      <c r="A1031" s="174" t="s">
        <v>1153</v>
      </c>
      <c r="B1031" s="174" t="s">
        <v>1309</v>
      </c>
      <c r="C1031" s="174" t="s">
        <v>1310</v>
      </c>
      <c r="D1031" s="175" t="s">
        <v>172</v>
      </c>
      <c r="E1031" s="175" t="s">
        <v>1263</v>
      </c>
    </row>
    <row r="1032" spans="1:5" x14ac:dyDescent="0.15">
      <c r="A1032" s="174" t="s">
        <v>1153</v>
      </c>
      <c r="B1032" s="174" t="s">
        <v>1309</v>
      </c>
      <c r="C1032" s="174" t="s">
        <v>1311</v>
      </c>
      <c r="D1032" s="175" t="s">
        <v>172</v>
      </c>
      <c r="E1032" s="175" t="s">
        <v>1263</v>
      </c>
    </row>
    <row r="1033" spans="1:5" x14ac:dyDescent="0.15">
      <c r="A1033" s="174" t="s">
        <v>1153</v>
      </c>
      <c r="B1033" s="174" t="s">
        <v>1309</v>
      </c>
      <c r="C1033" s="174" t="s">
        <v>1312</v>
      </c>
      <c r="D1033" s="175" t="s">
        <v>172</v>
      </c>
      <c r="E1033" s="175" t="s">
        <v>1263</v>
      </c>
    </row>
    <row r="1034" spans="1:5" x14ac:dyDescent="0.15">
      <c r="A1034" s="174" t="s">
        <v>1153</v>
      </c>
      <c r="B1034" s="174" t="s">
        <v>1309</v>
      </c>
      <c r="C1034" s="174" t="s">
        <v>1313</v>
      </c>
      <c r="D1034" s="175" t="s">
        <v>172</v>
      </c>
      <c r="E1034" s="175" t="s">
        <v>1263</v>
      </c>
    </row>
    <row r="1035" spans="1:5" x14ac:dyDescent="0.15">
      <c r="A1035" s="174" t="s">
        <v>1153</v>
      </c>
      <c r="B1035" s="174" t="s">
        <v>1309</v>
      </c>
      <c r="C1035" s="174" t="s">
        <v>1314</v>
      </c>
      <c r="D1035" s="175" t="s">
        <v>172</v>
      </c>
      <c r="E1035" s="175" t="s">
        <v>1263</v>
      </c>
    </row>
    <row r="1036" spans="1:5" x14ac:dyDescent="0.15">
      <c r="A1036" s="174" t="s">
        <v>1153</v>
      </c>
      <c r="B1036" s="174" t="s">
        <v>1309</v>
      </c>
      <c r="C1036" s="174" t="s">
        <v>1315</v>
      </c>
      <c r="D1036" s="175" t="s">
        <v>172</v>
      </c>
      <c r="E1036" s="175" t="s">
        <v>1263</v>
      </c>
    </row>
    <row r="1037" spans="1:5" x14ac:dyDescent="0.15">
      <c r="A1037" s="174" t="s">
        <v>1153</v>
      </c>
      <c r="B1037" s="174" t="s">
        <v>1309</v>
      </c>
      <c r="C1037" s="174" t="s">
        <v>1316</v>
      </c>
      <c r="D1037" s="175" t="s">
        <v>172</v>
      </c>
      <c r="E1037" s="175" t="s">
        <v>1263</v>
      </c>
    </row>
    <row r="1038" spans="1:5" x14ac:dyDescent="0.15">
      <c r="A1038" s="174" t="s">
        <v>1153</v>
      </c>
      <c r="B1038" s="174" t="s">
        <v>1309</v>
      </c>
      <c r="C1038" s="174" t="s">
        <v>1317</v>
      </c>
      <c r="D1038" s="175" t="s">
        <v>172</v>
      </c>
      <c r="E1038" s="175" t="s">
        <v>1263</v>
      </c>
    </row>
    <row r="1039" spans="1:5" x14ac:dyDescent="0.15">
      <c r="A1039" s="174" t="s">
        <v>1153</v>
      </c>
      <c r="B1039" s="174" t="s">
        <v>1309</v>
      </c>
      <c r="C1039" s="174" t="s">
        <v>1318</v>
      </c>
      <c r="D1039" s="175" t="s">
        <v>172</v>
      </c>
      <c r="E1039" s="175" t="s">
        <v>1263</v>
      </c>
    </row>
    <row r="1040" spans="1:5" x14ac:dyDescent="0.15">
      <c r="A1040" s="174" t="s">
        <v>1153</v>
      </c>
      <c r="B1040" s="174" t="s">
        <v>1309</v>
      </c>
      <c r="C1040" s="174" t="s">
        <v>1319</v>
      </c>
      <c r="D1040" s="175" t="s">
        <v>172</v>
      </c>
      <c r="E1040" s="175" t="s">
        <v>1263</v>
      </c>
    </row>
    <row r="1041" spans="1:5" x14ac:dyDescent="0.15">
      <c r="A1041" s="174" t="s">
        <v>1153</v>
      </c>
      <c r="B1041" s="174" t="s">
        <v>1309</v>
      </c>
      <c r="C1041" s="174" t="s">
        <v>1320</v>
      </c>
      <c r="D1041" s="175" t="s">
        <v>172</v>
      </c>
      <c r="E1041" s="175" t="s">
        <v>1263</v>
      </c>
    </row>
    <row r="1042" spans="1:5" x14ac:dyDescent="0.15">
      <c r="A1042" s="174" t="s">
        <v>1153</v>
      </c>
      <c r="B1042" s="174" t="s">
        <v>1309</v>
      </c>
      <c r="C1042" s="174" t="s">
        <v>1923</v>
      </c>
      <c r="D1042" s="175" t="s">
        <v>172</v>
      </c>
      <c r="E1042" s="175" t="s">
        <v>1263</v>
      </c>
    </row>
    <row r="1043" spans="1:5" x14ac:dyDescent="0.15">
      <c r="A1043" s="174" t="s">
        <v>1153</v>
      </c>
      <c r="B1043" s="174" t="s">
        <v>1309</v>
      </c>
      <c r="C1043" s="174" t="s">
        <v>1858</v>
      </c>
      <c r="D1043" s="175" t="s">
        <v>172</v>
      </c>
      <c r="E1043" s="175" t="s">
        <v>1263</v>
      </c>
    </row>
    <row r="1044" spans="1:5" x14ac:dyDescent="0.15">
      <c r="A1044" s="174" t="s">
        <v>1153</v>
      </c>
      <c r="B1044" s="174" t="s">
        <v>1309</v>
      </c>
      <c r="C1044" s="174" t="s">
        <v>1859</v>
      </c>
      <c r="D1044" s="175" t="s">
        <v>172</v>
      </c>
      <c r="E1044" s="175" t="s">
        <v>1263</v>
      </c>
    </row>
    <row r="1045" spans="1:5" x14ac:dyDescent="0.15">
      <c r="A1045" s="174" t="s">
        <v>1153</v>
      </c>
      <c r="B1045" s="174" t="s">
        <v>1309</v>
      </c>
      <c r="C1045" s="174" t="s">
        <v>1321</v>
      </c>
      <c r="D1045" s="175" t="s">
        <v>172</v>
      </c>
      <c r="E1045" s="175" t="s">
        <v>1263</v>
      </c>
    </row>
    <row r="1046" spans="1:5" x14ac:dyDescent="0.15">
      <c r="A1046" s="174" t="s">
        <v>1153</v>
      </c>
      <c r="B1046" s="174" t="s">
        <v>1309</v>
      </c>
      <c r="C1046" s="174" t="s">
        <v>1322</v>
      </c>
      <c r="D1046" s="175" t="s">
        <v>172</v>
      </c>
      <c r="E1046" s="175" t="s">
        <v>1263</v>
      </c>
    </row>
    <row r="1047" spans="1:5" x14ac:dyDescent="0.15">
      <c r="A1047" s="174" t="s">
        <v>1153</v>
      </c>
      <c r="B1047" s="174" t="s">
        <v>1309</v>
      </c>
      <c r="C1047" s="174" t="s">
        <v>1323</v>
      </c>
      <c r="D1047" s="175" t="s">
        <v>172</v>
      </c>
      <c r="E1047" s="175" t="s">
        <v>1263</v>
      </c>
    </row>
    <row r="1048" spans="1:5" x14ac:dyDescent="0.15">
      <c r="A1048" s="174" t="s">
        <v>1153</v>
      </c>
      <c r="B1048" s="174" t="s">
        <v>1309</v>
      </c>
      <c r="C1048" s="174" t="s">
        <v>1324</v>
      </c>
      <c r="D1048" s="175" t="s">
        <v>172</v>
      </c>
      <c r="E1048" s="175" t="s">
        <v>1263</v>
      </c>
    </row>
    <row r="1049" spans="1:5" x14ac:dyDescent="0.15">
      <c r="A1049" s="174" t="s">
        <v>1153</v>
      </c>
      <c r="B1049" s="174" t="s">
        <v>1309</v>
      </c>
      <c r="C1049" s="174" t="s">
        <v>1325</v>
      </c>
      <c r="D1049" s="175" t="s">
        <v>172</v>
      </c>
      <c r="E1049" s="175" t="s">
        <v>1263</v>
      </c>
    </row>
    <row r="1050" spans="1:5" x14ac:dyDescent="0.15">
      <c r="A1050" s="174" t="s">
        <v>1153</v>
      </c>
      <c r="B1050" s="174" t="s">
        <v>1309</v>
      </c>
      <c r="C1050" s="174" t="s">
        <v>1326</v>
      </c>
      <c r="D1050" s="175" t="s">
        <v>172</v>
      </c>
      <c r="E1050" s="175" t="s">
        <v>1263</v>
      </c>
    </row>
    <row r="1051" spans="1:5" x14ac:dyDescent="0.15">
      <c r="A1051" s="174" t="s">
        <v>1153</v>
      </c>
      <c r="B1051" s="174" t="s">
        <v>1309</v>
      </c>
      <c r="C1051" s="174" t="s">
        <v>1327</v>
      </c>
      <c r="D1051" s="175" t="s">
        <v>172</v>
      </c>
      <c r="E1051" s="175" t="s">
        <v>1263</v>
      </c>
    </row>
    <row r="1052" spans="1:5" x14ac:dyDescent="0.15">
      <c r="A1052" s="174" t="s">
        <v>1153</v>
      </c>
      <c r="B1052" s="174" t="s">
        <v>1309</v>
      </c>
      <c r="C1052" s="174" t="s">
        <v>1328</v>
      </c>
      <c r="D1052" s="175" t="s">
        <v>172</v>
      </c>
      <c r="E1052" s="175" t="s">
        <v>1263</v>
      </c>
    </row>
    <row r="1053" spans="1:5" x14ac:dyDescent="0.15">
      <c r="A1053" s="174" t="s">
        <v>1153</v>
      </c>
      <c r="B1053" s="174" t="s">
        <v>1309</v>
      </c>
      <c r="C1053" s="174" t="s">
        <v>1329</v>
      </c>
      <c r="D1053" s="175" t="s">
        <v>172</v>
      </c>
      <c r="E1053" s="175" t="s">
        <v>1263</v>
      </c>
    </row>
    <row r="1054" spans="1:5" x14ac:dyDescent="0.15">
      <c r="A1054" s="174" t="s">
        <v>1153</v>
      </c>
      <c r="B1054" s="174" t="s">
        <v>1309</v>
      </c>
      <c r="C1054" s="174" t="s">
        <v>1330</v>
      </c>
      <c r="D1054" s="175" t="s">
        <v>172</v>
      </c>
      <c r="E1054" s="175" t="s">
        <v>1263</v>
      </c>
    </row>
    <row r="1055" spans="1:5" x14ac:dyDescent="0.15">
      <c r="A1055" s="174" t="s">
        <v>1153</v>
      </c>
      <c r="B1055" s="174" t="s">
        <v>1309</v>
      </c>
      <c r="C1055" s="174" t="s">
        <v>1331</v>
      </c>
      <c r="D1055" s="175" t="s">
        <v>172</v>
      </c>
      <c r="E1055" s="175" t="s">
        <v>1263</v>
      </c>
    </row>
    <row r="1056" spans="1:5" x14ac:dyDescent="0.15">
      <c r="A1056" s="174" t="s">
        <v>1153</v>
      </c>
      <c r="B1056" s="174" t="s">
        <v>1309</v>
      </c>
      <c r="C1056" s="174" t="s">
        <v>1332</v>
      </c>
      <c r="D1056" s="175" t="s">
        <v>172</v>
      </c>
      <c r="E1056" s="175" t="s">
        <v>1263</v>
      </c>
    </row>
    <row r="1057" spans="1:5" x14ac:dyDescent="0.15">
      <c r="A1057" s="174" t="s">
        <v>1153</v>
      </c>
      <c r="B1057" s="174" t="s">
        <v>1309</v>
      </c>
      <c r="C1057" s="174" t="s">
        <v>1333</v>
      </c>
      <c r="D1057" s="175" t="s">
        <v>172</v>
      </c>
      <c r="E1057" s="175" t="s">
        <v>1263</v>
      </c>
    </row>
    <row r="1058" spans="1:5" x14ac:dyDescent="0.15">
      <c r="A1058" s="174" t="s">
        <v>1153</v>
      </c>
      <c r="B1058" s="174" t="s">
        <v>1309</v>
      </c>
      <c r="C1058" s="174" t="s">
        <v>1334</v>
      </c>
      <c r="D1058" s="175" t="s">
        <v>172</v>
      </c>
      <c r="E1058" s="175" t="s">
        <v>1263</v>
      </c>
    </row>
    <row r="1059" spans="1:5" x14ac:dyDescent="0.15">
      <c r="A1059" s="174" t="s">
        <v>1153</v>
      </c>
      <c r="B1059" s="174" t="s">
        <v>1309</v>
      </c>
      <c r="C1059" s="174" t="s">
        <v>1860</v>
      </c>
      <c r="D1059" s="175" t="s">
        <v>172</v>
      </c>
      <c r="E1059" s="175" t="s">
        <v>1263</v>
      </c>
    </row>
    <row r="1060" spans="1:5" x14ac:dyDescent="0.15">
      <c r="A1060" s="174" t="s">
        <v>1153</v>
      </c>
      <c r="B1060" s="174" t="s">
        <v>1309</v>
      </c>
      <c r="C1060" s="174" t="s">
        <v>1861</v>
      </c>
      <c r="D1060" s="175" t="s">
        <v>172</v>
      </c>
      <c r="E1060" s="175" t="s">
        <v>1263</v>
      </c>
    </row>
    <row r="1061" spans="1:5" x14ac:dyDescent="0.15">
      <c r="A1061" s="174" t="s">
        <v>1153</v>
      </c>
      <c r="B1061" s="174" t="s">
        <v>1309</v>
      </c>
      <c r="C1061" s="174" t="s">
        <v>1862</v>
      </c>
      <c r="D1061" s="175" t="s">
        <v>172</v>
      </c>
      <c r="E1061" s="175" t="s">
        <v>1263</v>
      </c>
    </row>
    <row r="1062" spans="1:5" x14ac:dyDescent="0.15">
      <c r="A1062" s="174" t="s">
        <v>1153</v>
      </c>
      <c r="B1062" s="174" t="s">
        <v>1309</v>
      </c>
      <c r="C1062" s="174" t="s">
        <v>1863</v>
      </c>
      <c r="D1062" s="175" t="s">
        <v>172</v>
      </c>
      <c r="E1062" s="175" t="s">
        <v>1263</v>
      </c>
    </row>
    <row r="1063" spans="1:5" x14ac:dyDescent="0.15">
      <c r="A1063" s="174" t="s">
        <v>1153</v>
      </c>
      <c r="B1063" s="174" t="s">
        <v>1309</v>
      </c>
      <c r="C1063" s="174" t="s">
        <v>1864</v>
      </c>
      <c r="D1063" s="175" t="s">
        <v>172</v>
      </c>
      <c r="E1063" s="175" t="s">
        <v>1263</v>
      </c>
    </row>
    <row r="1064" spans="1:5" x14ac:dyDescent="0.15">
      <c r="A1064" s="174" t="s">
        <v>1153</v>
      </c>
      <c r="B1064" s="174" t="s">
        <v>1309</v>
      </c>
      <c r="C1064" s="174" t="s">
        <v>1865</v>
      </c>
      <c r="D1064" s="175" t="s">
        <v>172</v>
      </c>
      <c r="E1064" s="175" t="s">
        <v>1263</v>
      </c>
    </row>
    <row r="1065" spans="1:5" x14ac:dyDescent="0.15">
      <c r="A1065" s="174" t="s">
        <v>1153</v>
      </c>
      <c r="B1065" s="174" t="s">
        <v>1309</v>
      </c>
      <c r="C1065" s="174" t="s">
        <v>1866</v>
      </c>
      <c r="D1065" s="175" t="s">
        <v>172</v>
      </c>
      <c r="E1065" s="175" t="s">
        <v>1263</v>
      </c>
    </row>
    <row r="1066" spans="1:5" x14ac:dyDescent="0.15">
      <c r="A1066" s="174" t="s">
        <v>1153</v>
      </c>
      <c r="B1066" s="174" t="s">
        <v>1309</v>
      </c>
      <c r="C1066" s="174" t="s">
        <v>1335</v>
      </c>
      <c r="D1066" s="175" t="s">
        <v>172</v>
      </c>
      <c r="E1066" s="175" t="s">
        <v>1263</v>
      </c>
    </row>
    <row r="1067" spans="1:5" x14ac:dyDescent="0.15">
      <c r="A1067" s="174" t="s">
        <v>1153</v>
      </c>
      <c r="B1067" s="174" t="s">
        <v>1336</v>
      </c>
      <c r="C1067" s="174" t="s">
        <v>1337</v>
      </c>
      <c r="D1067" s="175" t="s">
        <v>172</v>
      </c>
      <c r="E1067" s="175" t="s">
        <v>1263</v>
      </c>
    </row>
    <row r="1068" spans="1:5" x14ac:dyDescent="0.15">
      <c r="A1068" s="174" t="s">
        <v>1153</v>
      </c>
      <c r="B1068" s="174" t="s">
        <v>1336</v>
      </c>
      <c r="C1068" s="174" t="s">
        <v>1338</v>
      </c>
      <c r="D1068" s="175" t="s">
        <v>172</v>
      </c>
      <c r="E1068" s="175" t="s">
        <v>1263</v>
      </c>
    </row>
    <row r="1069" spans="1:5" x14ac:dyDescent="0.15">
      <c r="A1069" s="174" t="s">
        <v>1153</v>
      </c>
      <c r="B1069" s="174" t="s">
        <v>1336</v>
      </c>
      <c r="C1069" s="174" t="s">
        <v>1339</v>
      </c>
      <c r="D1069" s="175" t="s">
        <v>172</v>
      </c>
      <c r="E1069" s="175" t="s">
        <v>1263</v>
      </c>
    </row>
    <row r="1070" spans="1:5" x14ac:dyDescent="0.15">
      <c r="A1070" s="174" t="s">
        <v>1153</v>
      </c>
      <c r="B1070" s="174" t="s">
        <v>1336</v>
      </c>
      <c r="C1070" s="174" t="s">
        <v>1340</v>
      </c>
      <c r="D1070" s="175" t="s">
        <v>172</v>
      </c>
      <c r="E1070" s="175" t="s">
        <v>1263</v>
      </c>
    </row>
    <row r="1071" spans="1:5" x14ac:dyDescent="0.15">
      <c r="A1071" s="174" t="s">
        <v>1153</v>
      </c>
      <c r="B1071" s="174" t="s">
        <v>1336</v>
      </c>
      <c r="C1071" s="174" t="s">
        <v>1341</v>
      </c>
      <c r="D1071" s="175" t="s">
        <v>172</v>
      </c>
      <c r="E1071" s="175" t="s">
        <v>1263</v>
      </c>
    </row>
    <row r="1072" spans="1:5" x14ac:dyDescent="0.15">
      <c r="A1072" s="174" t="s">
        <v>1153</v>
      </c>
      <c r="B1072" s="174" t="s">
        <v>1336</v>
      </c>
      <c r="C1072" s="174" t="s">
        <v>1342</v>
      </c>
      <c r="D1072" s="175" t="s">
        <v>172</v>
      </c>
      <c r="E1072" s="175" t="s">
        <v>1263</v>
      </c>
    </row>
    <row r="1073" spans="1:5" x14ac:dyDescent="0.15">
      <c r="A1073" s="174" t="s">
        <v>1153</v>
      </c>
      <c r="B1073" s="174" t="s">
        <v>1336</v>
      </c>
      <c r="C1073" s="174" t="s">
        <v>1343</v>
      </c>
      <c r="D1073" s="175" t="s">
        <v>172</v>
      </c>
      <c r="E1073" s="175" t="s">
        <v>1263</v>
      </c>
    </row>
    <row r="1074" spans="1:5" x14ac:dyDescent="0.15">
      <c r="A1074" s="174" t="s">
        <v>1153</v>
      </c>
      <c r="B1074" s="174" t="s">
        <v>1336</v>
      </c>
      <c r="C1074" s="174" t="s">
        <v>1344</v>
      </c>
      <c r="D1074" s="175" t="s">
        <v>172</v>
      </c>
      <c r="E1074" s="175" t="s">
        <v>1263</v>
      </c>
    </row>
    <row r="1075" spans="1:5" x14ac:dyDescent="0.15">
      <c r="A1075" s="174" t="s">
        <v>1153</v>
      </c>
      <c r="B1075" s="174" t="s">
        <v>1336</v>
      </c>
      <c r="C1075" s="174" t="s">
        <v>1345</v>
      </c>
      <c r="D1075" s="175" t="s">
        <v>172</v>
      </c>
      <c r="E1075" s="175" t="s">
        <v>1263</v>
      </c>
    </row>
    <row r="1076" spans="1:5" x14ac:dyDescent="0.15">
      <c r="A1076" s="174" t="s">
        <v>1153</v>
      </c>
      <c r="B1076" s="174" t="s">
        <v>1336</v>
      </c>
      <c r="C1076" s="174" t="s">
        <v>1346</v>
      </c>
      <c r="D1076" s="175" t="s">
        <v>172</v>
      </c>
      <c r="E1076" s="175" t="s">
        <v>1263</v>
      </c>
    </row>
    <row r="1077" spans="1:5" x14ac:dyDescent="0.15">
      <c r="A1077" s="174" t="s">
        <v>1347</v>
      </c>
      <c r="B1077" s="174" t="s">
        <v>250</v>
      </c>
      <c r="C1077" s="174" t="s">
        <v>1348</v>
      </c>
      <c r="D1077" s="175" t="s">
        <v>240</v>
      </c>
      <c r="E1077" s="175" t="s">
        <v>287</v>
      </c>
    </row>
    <row r="1078" spans="1:5" x14ac:dyDescent="0.15">
      <c r="A1078" s="174" t="s">
        <v>1347</v>
      </c>
      <c r="B1078" s="174" t="s">
        <v>250</v>
      </c>
      <c r="C1078" s="174" t="s">
        <v>1349</v>
      </c>
      <c r="D1078" s="175" t="s">
        <v>240</v>
      </c>
      <c r="E1078" s="175" t="s">
        <v>287</v>
      </c>
    </row>
    <row r="1079" spans="1:5" x14ac:dyDescent="0.15">
      <c r="A1079" s="174" t="s">
        <v>1347</v>
      </c>
      <c r="B1079" s="174" t="s">
        <v>250</v>
      </c>
      <c r="C1079" s="174" t="s">
        <v>1350</v>
      </c>
      <c r="D1079" s="175" t="s">
        <v>240</v>
      </c>
      <c r="E1079" s="175" t="s">
        <v>287</v>
      </c>
    </row>
    <row r="1080" spans="1:5" x14ac:dyDescent="0.15">
      <c r="A1080" s="174" t="s">
        <v>1347</v>
      </c>
      <c r="B1080" s="174" t="s">
        <v>250</v>
      </c>
      <c r="C1080" s="174" t="s">
        <v>1351</v>
      </c>
      <c r="D1080" s="175" t="s">
        <v>240</v>
      </c>
      <c r="E1080" s="175" t="s">
        <v>287</v>
      </c>
    </row>
    <row r="1081" spans="1:5" x14ac:dyDescent="0.15">
      <c r="A1081" s="174" t="s">
        <v>1347</v>
      </c>
      <c r="B1081" s="174" t="s">
        <v>250</v>
      </c>
      <c r="C1081" s="174" t="s">
        <v>1352</v>
      </c>
      <c r="D1081" s="175" t="s">
        <v>240</v>
      </c>
      <c r="E1081" s="175" t="s">
        <v>287</v>
      </c>
    </row>
    <row r="1082" spans="1:5" x14ac:dyDescent="0.15">
      <c r="A1082" s="174" t="s">
        <v>1347</v>
      </c>
      <c r="B1082" s="174" t="s">
        <v>250</v>
      </c>
      <c r="C1082" s="174" t="s">
        <v>1353</v>
      </c>
      <c r="D1082" s="175" t="s">
        <v>240</v>
      </c>
      <c r="E1082" s="175" t="s">
        <v>287</v>
      </c>
    </row>
    <row r="1083" spans="1:5" x14ac:dyDescent="0.15">
      <c r="A1083" s="174" t="s">
        <v>1347</v>
      </c>
      <c r="B1083" s="174" t="s">
        <v>250</v>
      </c>
      <c r="C1083" s="174" t="s">
        <v>1354</v>
      </c>
      <c r="D1083" s="175" t="s">
        <v>240</v>
      </c>
      <c r="E1083" s="175" t="s">
        <v>287</v>
      </c>
    </row>
    <row r="1084" spans="1:5" x14ac:dyDescent="0.15">
      <c r="A1084" s="174" t="s">
        <v>1347</v>
      </c>
      <c r="B1084" s="174" t="s">
        <v>251</v>
      </c>
      <c r="C1084" s="174" t="s">
        <v>1355</v>
      </c>
      <c r="D1084" s="175" t="s">
        <v>240</v>
      </c>
      <c r="E1084" s="175" t="s">
        <v>287</v>
      </c>
    </row>
    <row r="1085" spans="1:5" x14ac:dyDescent="0.15">
      <c r="A1085" s="174" t="s">
        <v>1347</v>
      </c>
      <c r="B1085" s="174" t="s">
        <v>251</v>
      </c>
      <c r="C1085" s="174" t="s">
        <v>1356</v>
      </c>
      <c r="D1085" s="175" t="s">
        <v>240</v>
      </c>
      <c r="E1085" s="175" t="s">
        <v>287</v>
      </c>
    </row>
    <row r="1086" spans="1:5" x14ac:dyDescent="0.15">
      <c r="A1086" s="174" t="s">
        <v>1347</v>
      </c>
      <c r="B1086" s="174" t="s">
        <v>251</v>
      </c>
      <c r="C1086" s="174" t="s">
        <v>1357</v>
      </c>
      <c r="D1086" s="175" t="s">
        <v>240</v>
      </c>
      <c r="E1086" s="175" t="s">
        <v>287</v>
      </c>
    </row>
    <row r="1087" spans="1:5" x14ac:dyDescent="0.15">
      <c r="A1087" s="174" t="s">
        <v>1347</v>
      </c>
      <c r="B1087" s="174" t="s">
        <v>251</v>
      </c>
      <c r="C1087" s="174" t="s">
        <v>1358</v>
      </c>
      <c r="D1087" s="175" t="s">
        <v>240</v>
      </c>
      <c r="E1087" s="175" t="s">
        <v>287</v>
      </c>
    </row>
    <row r="1088" spans="1:5" x14ac:dyDescent="0.15">
      <c r="A1088" s="174" t="s">
        <v>1347</v>
      </c>
      <c r="B1088" s="174" t="s">
        <v>251</v>
      </c>
      <c r="C1088" s="174" t="s">
        <v>1359</v>
      </c>
      <c r="D1088" s="175" t="s">
        <v>240</v>
      </c>
      <c r="E1088" s="175" t="s">
        <v>287</v>
      </c>
    </row>
    <row r="1089" spans="1:5" x14ac:dyDescent="0.15">
      <c r="A1089" s="174" t="s">
        <v>1347</v>
      </c>
      <c r="B1089" s="174" t="s">
        <v>251</v>
      </c>
      <c r="C1089" s="174" t="s">
        <v>1360</v>
      </c>
      <c r="D1089" s="175" t="s">
        <v>240</v>
      </c>
      <c r="E1089" s="175" t="s">
        <v>287</v>
      </c>
    </row>
    <row r="1090" spans="1:5" x14ac:dyDescent="0.15">
      <c r="A1090" s="174" t="s">
        <v>1347</v>
      </c>
      <c r="B1090" s="174" t="s">
        <v>251</v>
      </c>
      <c r="C1090" s="174" t="s">
        <v>1361</v>
      </c>
      <c r="D1090" s="175" t="s">
        <v>240</v>
      </c>
      <c r="E1090" s="175" t="s">
        <v>287</v>
      </c>
    </row>
    <row r="1091" spans="1:5" x14ac:dyDescent="0.15">
      <c r="A1091" s="174" t="s">
        <v>1347</v>
      </c>
      <c r="B1091" s="174" t="s">
        <v>251</v>
      </c>
      <c r="C1091" s="174" t="s">
        <v>1362</v>
      </c>
      <c r="D1091" s="175" t="s">
        <v>240</v>
      </c>
      <c r="E1091" s="175" t="s">
        <v>287</v>
      </c>
    </row>
    <row r="1092" spans="1:5" x14ac:dyDescent="0.15">
      <c r="A1092" s="174" t="s">
        <v>1347</v>
      </c>
      <c r="B1092" s="174" t="s">
        <v>251</v>
      </c>
      <c r="C1092" s="174" t="s">
        <v>1363</v>
      </c>
      <c r="D1092" s="175" t="s">
        <v>240</v>
      </c>
      <c r="E1092" s="175" t="s">
        <v>287</v>
      </c>
    </row>
    <row r="1093" spans="1:5" x14ac:dyDescent="0.15">
      <c r="A1093" s="174" t="s">
        <v>1347</v>
      </c>
      <c r="B1093" s="174" t="s">
        <v>251</v>
      </c>
      <c r="C1093" s="174" t="s">
        <v>1364</v>
      </c>
      <c r="D1093" s="175" t="s">
        <v>240</v>
      </c>
      <c r="E1093" s="175" t="s">
        <v>287</v>
      </c>
    </row>
    <row r="1094" spans="1:5" x14ac:dyDescent="0.15">
      <c r="A1094" s="174" t="s">
        <v>1347</v>
      </c>
      <c r="B1094" s="174" t="s">
        <v>251</v>
      </c>
      <c r="C1094" s="174" t="s">
        <v>1365</v>
      </c>
      <c r="D1094" s="175" t="s">
        <v>240</v>
      </c>
      <c r="E1094" s="175" t="s">
        <v>287</v>
      </c>
    </row>
    <row r="1095" spans="1:5" x14ac:dyDescent="0.15">
      <c r="A1095" s="174" t="s">
        <v>1347</v>
      </c>
      <c r="B1095" s="174" t="s">
        <v>252</v>
      </c>
      <c r="C1095" s="174" t="s">
        <v>1366</v>
      </c>
      <c r="D1095" s="175" t="s">
        <v>240</v>
      </c>
      <c r="E1095" s="175" t="s">
        <v>287</v>
      </c>
    </row>
    <row r="1096" spans="1:5" x14ac:dyDescent="0.15">
      <c r="A1096" s="174" t="s">
        <v>1347</v>
      </c>
      <c r="B1096" s="174" t="s">
        <v>252</v>
      </c>
      <c r="C1096" s="174" t="s">
        <v>1367</v>
      </c>
      <c r="D1096" s="175" t="s">
        <v>240</v>
      </c>
      <c r="E1096" s="175" t="s">
        <v>287</v>
      </c>
    </row>
    <row r="1097" spans="1:5" x14ac:dyDescent="0.15">
      <c r="A1097" s="174" t="s">
        <v>1347</v>
      </c>
      <c r="B1097" s="174" t="s">
        <v>252</v>
      </c>
      <c r="C1097" s="174" t="s">
        <v>1368</v>
      </c>
      <c r="D1097" s="175" t="s">
        <v>240</v>
      </c>
      <c r="E1097" s="175" t="s">
        <v>287</v>
      </c>
    </row>
    <row r="1098" spans="1:5" x14ac:dyDescent="0.15">
      <c r="A1098" s="174" t="s">
        <v>1347</v>
      </c>
      <c r="B1098" s="174" t="s">
        <v>252</v>
      </c>
      <c r="C1098" s="174" t="s">
        <v>1369</v>
      </c>
      <c r="D1098" s="175" t="s">
        <v>240</v>
      </c>
      <c r="E1098" s="175" t="s">
        <v>287</v>
      </c>
    </row>
    <row r="1099" spans="1:5" x14ac:dyDescent="0.15">
      <c r="A1099" s="174" t="s">
        <v>1347</v>
      </c>
      <c r="B1099" s="174" t="s">
        <v>252</v>
      </c>
      <c r="C1099" s="174" t="s">
        <v>1370</v>
      </c>
      <c r="D1099" s="175" t="s">
        <v>240</v>
      </c>
      <c r="E1099" s="175" t="s">
        <v>287</v>
      </c>
    </row>
    <row r="1100" spans="1:5" x14ac:dyDescent="0.15">
      <c r="A1100" s="174" t="s">
        <v>1347</v>
      </c>
      <c r="B1100" s="174" t="s">
        <v>252</v>
      </c>
      <c r="C1100" s="174" t="s">
        <v>1371</v>
      </c>
      <c r="D1100" s="175" t="s">
        <v>240</v>
      </c>
      <c r="E1100" s="175" t="s">
        <v>287</v>
      </c>
    </row>
    <row r="1101" spans="1:5" x14ac:dyDescent="0.15">
      <c r="A1101" s="174" t="s">
        <v>1347</v>
      </c>
      <c r="B1101" s="174" t="s">
        <v>252</v>
      </c>
      <c r="C1101" s="174" t="s">
        <v>1372</v>
      </c>
      <c r="D1101" s="175" t="s">
        <v>240</v>
      </c>
      <c r="E1101" s="175" t="s">
        <v>287</v>
      </c>
    </row>
    <row r="1102" spans="1:5" x14ac:dyDescent="0.15">
      <c r="A1102" s="174" t="s">
        <v>1347</v>
      </c>
      <c r="B1102" s="174" t="s">
        <v>252</v>
      </c>
      <c r="C1102" s="174" t="s">
        <v>1373</v>
      </c>
      <c r="D1102" s="175" t="s">
        <v>240</v>
      </c>
      <c r="E1102" s="175" t="s">
        <v>287</v>
      </c>
    </row>
    <row r="1103" spans="1:5" x14ac:dyDescent="0.15">
      <c r="A1103" s="174" t="s">
        <v>1347</v>
      </c>
      <c r="B1103" s="174" t="s">
        <v>252</v>
      </c>
      <c r="C1103" s="174" t="s">
        <v>1374</v>
      </c>
      <c r="D1103" s="175" t="s">
        <v>240</v>
      </c>
      <c r="E1103" s="175" t="s">
        <v>287</v>
      </c>
    </row>
    <row r="1104" spans="1:5" x14ac:dyDescent="0.15">
      <c r="A1104" s="174" t="s">
        <v>1347</v>
      </c>
      <c r="B1104" s="174" t="s">
        <v>252</v>
      </c>
      <c r="C1104" s="174" t="s">
        <v>1375</v>
      </c>
      <c r="D1104" s="175" t="s">
        <v>240</v>
      </c>
      <c r="E1104" s="175" t="s">
        <v>287</v>
      </c>
    </row>
    <row r="1105" spans="1:5" x14ac:dyDescent="0.15">
      <c r="A1105" s="174" t="s">
        <v>1347</v>
      </c>
      <c r="B1105" s="174" t="s">
        <v>252</v>
      </c>
      <c r="C1105" s="174" t="s">
        <v>1376</v>
      </c>
      <c r="D1105" s="175" t="s">
        <v>240</v>
      </c>
      <c r="E1105" s="175" t="s">
        <v>287</v>
      </c>
    </row>
    <row r="1106" spans="1:5" x14ac:dyDescent="0.15">
      <c r="A1106" s="174" t="s">
        <v>1347</v>
      </c>
      <c r="B1106" s="174" t="s">
        <v>253</v>
      </c>
      <c r="C1106" s="174" t="s">
        <v>1377</v>
      </c>
      <c r="D1106" s="175" t="s">
        <v>240</v>
      </c>
      <c r="E1106" s="175" t="s">
        <v>287</v>
      </c>
    </row>
    <row r="1107" spans="1:5" x14ac:dyDescent="0.15">
      <c r="A1107" s="174" t="s">
        <v>1347</v>
      </c>
      <c r="B1107" s="174" t="s">
        <v>253</v>
      </c>
      <c r="C1107" s="174" t="s">
        <v>1378</v>
      </c>
      <c r="D1107" s="175" t="s">
        <v>240</v>
      </c>
      <c r="E1107" s="175" t="s">
        <v>287</v>
      </c>
    </row>
    <row r="1108" spans="1:5" x14ac:dyDescent="0.15">
      <c r="A1108" s="174" t="s">
        <v>1347</v>
      </c>
      <c r="B1108" s="174" t="s">
        <v>253</v>
      </c>
      <c r="C1108" s="174" t="s">
        <v>1379</v>
      </c>
      <c r="D1108" s="175" t="s">
        <v>240</v>
      </c>
      <c r="E1108" s="175" t="s">
        <v>287</v>
      </c>
    </row>
    <row r="1109" spans="1:5" x14ac:dyDescent="0.15">
      <c r="A1109" s="174" t="s">
        <v>1347</v>
      </c>
      <c r="B1109" s="174" t="s">
        <v>253</v>
      </c>
      <c r="C1109" s="174" t="s">
        <v>1380</v>
      </c>
      <c r="D1109" s="175" t="s">
        <v>240</v>
      </c>
      <c r="E1109" s="175" t="s">
        <v>287</v>
      </c>
    </row>
    <row r="1110" spans="1:5" x14ac:dyDescent="0.15">
      <c r="A1110" s="174" t="s">
        <v>1347</v>
      </c>
      <c r="B1110" s="174" t="s">
        <v>253</v>
      </c>
      <c r="C1110" s="174" t="s">
        <v>1381</v>
      </c>
      <c r="D1110" s="175" t="s">
        <v>240</v>
      </c>
      <c r="E1110" s="175" t="s">
        <v>287</v>
      </c>
    </row>
    <row r="1111" spans="1:5" x14ac:dyDescent="0.15">
      <c r="A1111" s="174" t="s">
        <v>1347</v>
      </c>
      <c r="B1111" s="174" t="s">
        <v>253</v>
      </c>
      <c r="C1111" s="174" t="s">
        <v>1382</v>
      </c>
      <c r="D1111" s="175" t="s">
        <v>240</v>
      </c>
      <c r="E1111" s="175" t="s">
        <v>287</v>
      </c>
    </row>
    <row r="1112" spans="1:5" x14ac:dyDescent="0.15">
      <c r="A1112" s="174" t="s">
        <v>1347</v>
      </c>
      <c r="B1112" s="174" t="s">
        <v>253</v>
      </c>
      <c r="C1112" s="174" t="s">
        <v>1383</v>
      </c>
      <c r="D1112" s="175" t="s">
        <v>240</v>
      </c>
      <c r="E1112" s="175" t="s">
        <v>287</v>
      </c>
    </row>
    <row r="1113" spans="1:5" x14ac:dyDescent="0.15">
      <c r="A1113" s="174" t="s">
        <v>1347</v>
      </c>
      <c r="B1113" s="174" t="s">
        <v>253</v>
      </c>
      <c r="C1113" s="174" t="s">
        <v>1384</v>
      </c>
      <c r="D1113" s="175" t="s">
        <v>240</v>
      </c>
      <c r="E1113" s="175" t="s">
        <v>287</v>
      </c>
    </row>
    <row r="1114" spans="1:5" x14ac:dyDescent="0.15">
      <c r="A1114" s="174" t="s">
        <v>1347</v>
      </c>
      <c r="B1114" s="174" t="s">
        <v>253</v>
      </c>
      <c r="C1114" s="174" t="s">
        <v>1385</v>
      </c>
      <c r="D1114" s="175" t="s">
        <v>240</v>
      </c>
      <c r="E1114" s="175" t="s">
        <v>287</v>
      </c>
    </row>
    <row r="1115" spans="1:5" x14ac:dyDescent="0.15">
      <c r="A1115" s="174" t="s">
        <v>1347</v>
      </c>
      <c r="B1115" s="174" t="s">
        <v>254</v>
      </c>
      <c r="C1115" s="174" t="s">
        <v>1386</v>
      </c>
      <c r="D1115" s="175" t="s">
        <v>240</v>
      </c>
      <c r="E1115" s="175" t="s">
        <v>287</v>
      </c>
    </row>
    <row r="1116" spans="1:5" x14ac:dyDescent="0.15">
      <c r="A1116" s="174" t="s">
        <v>1347</v>
      </c>
      <c r="B1116" s="174" t="s">
        <v>254</v>
      </c>
      <c r="C1116" s="174" t="s">
        <v>1387</v>
      </c>
      <c r="D1116" s="175" t="s">
        <v>240</v>
      </c>
      <c r="E1116" s="175" t="s">
        <v>287</v>
      </c>
    </row>
    <row r="1117" spans="1:5" x14ac:dyDescent="0.15">
      <c r="A1117" s="174" t="s">
        <v>1347</v>
      </c>
      <c r="B1117" s="174" t="s">
        <v>254</v>
      </c>
      <c r="C1117" s="174" t="s">
        <v>1388</v>
      </c>
      <c r="D1117" s="175" t="s">
        <v>240</v>
      </c>
      <c r="E1117" s="175" t="s">
        <v>287</v>
      </c>
    </row>
    <row r="1118" spans="1:5" x14ac:dyDescent="0.15">
      <c r="A1118" s="174" t="s">
        <v>1347</v>
      </c>
      <c r="B1118" s="174" t="s">
        <v>254</v>
      </c>
      <c r="C1118" s="174" t="s">
        <v>1389</v>
      </c>
      <c r="D1118" s="175" t="s">
        <v>240</v>
      </c>
      <c r="E1118" s="175" t="s">
        <v>287</v>
      </c>
    </row>
    <row r="1119" spans="1:5" x14ac:dyDescent="0.15">
      <c r="A1119" s="174" t="s">
        <v>1347</v>
      </c>
      <c r="B1119" s="174" t="s">
        <v>254</v>
      </c>
      <c r="C1119" s="174" t="s">
        <v>1390</v>
      </c>
      <c r="D1119" s="175" t="s">
        <v>240</v>
      </c>
      <c r="E1119" s="175" t="s">
        <v>287</v>
      </c>
    </row>
    <row r="1120" spans="1:5" x14ac:dyDescent="0.15">
      <c r="A1120" s="174" t="s">
        <v>1347</v>
      </c>
      <c r="B1120" s="174" t="s">
        <v>254</v>
      </c>
      <c r="C1120" s="174" t="s">
        <v>1391</v>
      </c>
      <c r="D1120" s="175" t="s">
        <v>240</v>
      </c>
      <c r="E1120" s="175" t="s">
        <v>287</v>
      </c>
    </row>
    <row r="1121" spans="1:5" x14ac:dyDescent="0.15">
      <c r="A1121" s="174" t="s">
        <v>1347</v>
      </c>
      <c r="B1121" s="174" t="s">
        <v>254</v>
      </c>
      <c r="C1121" s="174" t="s">
        <v>1392</v>
      </c>
      <c r="D1121" s="175" t="s">
        <v>240</v>
      </c>
      <c r="E1121" s="175" t="s">
        <v>287</v>
      </c>
    </row>
    <row r="1122" spans="1:5" x14ac:dyDescent="0.15">
      <c r="A1122" s="174" t="s">
        <v>1347</v>
      </c>
      <c r="B1122" s="174" t="s">
        <v>254</v>
      </c>
      <c r="C1122" s="174" t="s">
        <v>1393</v>
      </c>
      <c r="D1122" s="175" t="s">
        <v>240</v>
      </c>
      <c r="E1122" s="175" t="s">
        <v>287</v>
      </c>
    </row>
    <row r="1123" spans="1:5" x14ac:dyDescent="0.15">
      <c r="A1123" s="174" t="s">
        <v>1347</v>
      </c>
      <c r="B1123" s="174" t="s">
        <v>254</v>
      </c>
      <c r="C1123" s="174" t="s">
        <v>1394</v>
      </c>
      <c r="D1123" s="175" t="s">
        <v>240</v>
      </c>
      <c r="E1123" s="175" t="s">
        <v>287</v>
      </c>
    </row>
    <row r="1124" spans="1:5" x14ac:dyDescent="0.15">
      <c r="A1124" s="174" t="s">
        <v>1347</v>
      </c>
      <c r="B1124" s="174" t="s">
        <v>254</v>
      </c>
      <c r="C1124" s="174" t="s">
        <v>1395</v>
      </c>
      <c r="D1124" s="175" t="s">
        <v>240</v>
      </c>
      <c r="E1124" s="175" t="s">
        <v>287</v>
      </c>
    </row>
    <row r="1125" spans="1:5" x14ac:dyDescent="0.15">
      <c r="A1125" s="174" t="s">
        <v>1347</v>
      </c>
      <c r="B1125" s="174" t="s">
        <v>254</v>
      </c>
      <c r="C1125" s="174" t="s">
        <v>1396</v>
      </c>
      <c r="D1125" s="175" t="s">
        <v>240</v>
      </c>
      <c r="E1125" s="175" t="s">
        <v>287</v>
      </c>
    </row>
    <row r="1126" spans="1:5" x14ac:dyDescent="0.15">
      <c r="A1126" s="174" t="s">
        <v>1347</v>
      </c>
      <c r="B1126" s="174" t="s">
        <v>254</v>
      </c>
      <c r="C1126" s="174" t="s">
        <v>1397</v>
      </c>
      <c r="D1126" s="175" t="s">
        <v>240</v>
      </c>
      <c r="E1126" s="175" t="s">
        <v>287</v>
      </c>
    </row>
    <row r="1127" spans="1:5" x14ac:dyDescent="0.15">
      <c r="A1127" s="174" t="s">
        <v>1347</v>
      </c>
      <c r="B1127" s="174" t="s">
        <v>254</v>
      </c>
      <c r="C1127" s="174" t="s">
        <v>1398</v>
      </c>
      <c r="D1127" s="175" t="s">
        <v>240</v>
      </c>
      <c r="E1127" s="175" t="s">
        <v>287</v>
      </c>
    </row>
    <row r="1128" spans="1:5" x14ac:dyDescent="0.15">
      <c r="A1128" s="174" t="s">
        <v>1347</v>
      </c>
      <c r="B1128" s="174" t="s">
        <v>254</v>
      </c>
      <c r="C1128" s="174" t="s">
        <v>1399</v>
      </c>
      <c r="D1128" s="175" t="s">
        <v>240</v>
      </c>
      <c r="E1128" s="175" t="s">
        <v>287</v>
      </c>
    </row>
    <row r="1129" spans="1:5" x14ac:dyDescent="0.15">
      <c r="A1129" s="174" t="s">
        <v>1347</v>
      </c>
      <c r="B1129" s="174" t="s">
        <v>254</v>
      </c>
      <c r="C1129" s="174" t="s">
        <v>1400</v>
      </c>
      <c r="D1129" s="175" t="s">
        <v>240</v>
      </c>
      <c r="E1129" s="175" t="s">
        <v>287</v>
      </c>
    </row>
    <row r="1130" spans="1:5" x14ac:dyDescent="0.15">
      <c r="A1130" s="174" t="s">
        <v>1347</v>
      </c>
      <c r="B1130" s="174" t="s">
        <v>254</v>
      </c>
      <c r="C1130" s="174" t="s">
        <v>1401</v>
      </c>
      <c r="D1130" s="175" t="s">
        <v>240</v>
      </c>
      <c r="E1130" s="175" t="s">
        <v>287</v>
      </c>
    </row>
    <row r="1131" spans="1:5" x14ac:dyDescent="0.15">
      <c r="A1131" s="174" t="s">
        <v>1347</v>
      </c>
      <c r="B1131" s="174" t="s">
        <v>255</v>
      </c>
      <c r="C1131" s="174" t="s">
        <v>1402</v>
      </c>
      <c r="D1131" s="175" t="s">
        <v>240</v>
      </c>
      <c r="E1131" s="175" t="s">
        <v>287</v>
      </c>
    </row>
    <row r="1132" spans="1:5" x14ac:dyDescent="0.15">
      <c r="A1132" s="174" t="s">
        <v>1347</v>
      </c>
      <c r="B1132" s="174" t="s">
        <v>255</v>
      </c>
      <c r="C1132" s="174" t="s">
        <v>1403</v>
      </c>
      <c r="D1132" s="175" t="s">
        <v>240</v>
      </c>
      <c r="E1132" s="175" t="s">
        <v>287</v>
      </c>
    </row>
    <row r="1133" spans="1:5" x14ac:dyDescent="0.15">
      <c r="A1133" s="174" t="s">
        <v>1347</v>
      </c>
      <c r="B1133" s="174" t="s">
        <v>255</v>
      </c>
      <c r="C1133" s="174" t="s">
        <v>1404</v>
      </c>
      <c r="D1133" s="175" t="s">
        <v>240</v>
      </c>
      <c r="E1133" s="175" t="s">
        <v>287</v>
      </c>
    </row>
    <row r="1134" spans="1:5" x14ac:dyDescent="0.15">
      <c r="A1134" s="174" t="s">
        <v>1347</v>
      </c>
      <c r="B1134" s="174" t="s">
        <v>255</v>
      </c>
      <c r="C1134" s="174" t="s">
        <v>1405</v>
      </c>
      <c r="D1134" s="175" t="s">
        <v>240</v>
      </c>
      <c r="E1134" s="175" t="s">
        <v>287</v>
      </c>
    </row>
    <row r="1135" spans="1:5" x14ac:dyDescent="0.15">
      <c r="A1135" s="174" t="s">
        <v>1347</v>
      </c>
      <c r="B1135" s="174" t="s">
        <v>255</v>
      </c>
      <c r="C1135" s="174" t="s">
        <v>1406</v>
      </c>
      <c r="D1135" s="175" t="s">
        <v>240</v>
      </c>
      <c r="E1135" s="175" t="s">
        <v>287</v>
      </c>
    </row>
    <row r="1136" spans="1:5" x14ac:dyDescent="0.15">
      <c r="A1136" s="174" t="s">
        <v>1347</v>
      </c>
      <c r="B1136" s="174" t="s">
        <v>255</v>
      </c>
      <c r="C1136" s="174" t="s">
        <v>1407</v>
      </c>
      <c r="D1136" s="175" t="s">
        <v>240</v>
      </c>
      <c r="E1136" s="175" t="s">
        <v>287</v>
      </c>
    </row>
    <row r="1137" spans="1:5" x14ac:dyDescent="0.15">
      <c r="A1137" s="174" t="s">
        <v>1347</v>
      </c>
      <c r="B1137" s="174" t="s">
        <v>255</v>
      </c>
      <c r="C1137" s="174" t="s">
        <v>1408</v>
      </c>
      <c r="D1137" s="175" t="s">
        <v>240</v>
      </c>
      <c r="E1137" s="175" t="s">
        <v>287</v>
      </c>
    </row>
    <row r="1138" spans="1:5" x14ac:dyDescent="0.15">
      <c r="A1138" s="174" t="s">
        <v>1347</v>
      </c>
      <c r="B1138" s="174" t="s">
        <v>255</v>
      </c>
      <c r="C1138" s="174" t="s">
        <v>1409</v>
      </c>
      <c r="D1138" s="175" t="s">
        <v>240</v>
      </c>
      <c r="E1138" s="175" t="s">
        <v>287</v>
      </c>
    </row>
    <row r="1139" spans="1:5" x14ac:dyDescent="0.15">
      <c r="A1139" s="174" t="s">
        <v>1347</v>
      </c>
      <c r="B1139" s="174" t="s">
        <v>255</v>
      </c>
      <c r="C1139" s="174" t="s">
        <v>1410</v>
      </c>
      <c r="D1139" s="175" t="s">
        <v>240</v>
      </c>
      <c r="E1139" s="175" t="s">
        <v>287</v>
      </c>
    </row>
    <row r="1140" spans="1:5" x14ac:dyDescent="0.15">
      <c r="A1140" s="174" t="s">
        <v>1347</v>
      </c>
      <c r="B1140" s="174" t="s">
        <v>255</v>
      </c>
      <c r="C1140" s="174" t="s">
        <v>1411</v>
      </c>
      <c r="D1140" s="175" t="s">
        <v>240</v>
      </c>
      <c r="E1140" s="175" t="s">
        <v>287</v>
      </c>
    </row>
    <row r="1141" spans="1:5" x14ac:dyDescent="0.15">
      <c r="A1141" s="174" t="s">
        <v>1347</v>
      </c>
      <c r="B1141" s="174" t="s">
        <v>255</v>
      </c>
      <c r="C1141" s="174" t="s">
        <v>1412</v>
      </c>
      <c r="D1141" s="175" t="s">
        <v>240</v>
      </c>
      <c r="E1141" s="175" t="s">
        <v>287</v>
      </c>
    </row>
    <row r="1142" spans="1:5" x14ac:dyDescent="0.15">
      <c r="A1142" s="174" t="s">
        <v>1347</v>
      </c>
      <c r="B1142" s="174" t="s">
        <v>255</v>
      </c>
      <c r="C1142" s="174" t="s">
        <v>1413</v>
      </c>
      <c r="D1142" s="175" t="s">
        <v>240</v>
      </c>
      <c r="E1142" s="175" t="s">
        <v>287</v>
      </c>
    </row>
    <row r="1143" spans="1:5" x14ac:dyDescent="0.15">
      <c r="A1143" s="174" t="s">
        <v>1347</v>
      </c>
      <c r="B1143" s="174" t="s">
        <v>255</v>
      </c>
      <c r="C1143" s="174" t="s">
        <v>1414</v>
      </c>
      <c r="D1143" s="175" t="s">
        <v>240</v>
      </c>
      <c r="E1143" s="175" t="s">
        <v>287</v>
      </c>
    </row>
    <row r="1144" spans="1:5" x14ac:dyDescent="0.15">
      <c r="A1144" s="174" t="s">
        <v>1347</v>
      </c>
      <c r="B1144" s="174" t="s">
        <v>255</v>
      </c>
      <c r="C1144" s="174" t="s">
        <v>1415</v>
      </c>
      <c r="D1144" s="175" t="s">
        <v>240</v>
      </c>
      <c r="E1144" s="175" t="s">
        <v>287</v>
      </c>
    </row>
    <row r="1145" spans="1:5" x14ac:dyDescent="0.15">
      <c r="A1145" s="174" t="s">
        <v>1347</v>
      </c>
      <c r="B1145" s="174" t="s">
        <v>255</v>
      </c>
      <c r="C1145" s="174" t="s">
        <v>1416</v>
      </c>
      <c r="D1145" s="175" t="s">
        <v>240</v>
      </c>
      <c r="E1145" s="175" t="s">
        <v>287</v>
      </c>
    </row>
    <row r="1146" spans="1:5" x14ac:dyDescent="0.15">
      <c r="A1146" s="174" t="s">
        <v>1347</v>
      </c>
      <c r="B1146" s="174" t="s">
        <v>255</v>
      </c>
      <c r="C1146" s="174" t="s">
        <v>1417</v>
      </c>
      <c r="D1146" s="175" t="s">
        <v>240</v>
      </c>
      <c r="E1146" s="175" t="s">
        <v>287</v>
      </c>
    </row>
    <row r="1147" spans="1:5" x14ac:dyDescent="0.15">
      <c r="A1147" s="174" t="s">
        <v>1347</v>
      </c>
      <c r="B1147" s="174" t="s">
        <v>255</v>
      </c>
      <c r="C1147" s="174" t="s">
        <v>1418</v>
      </c>
      <c r="D1147" s="175" t="s">
        <v>240</v>
      </c>
      <c r="E1147" s="175" t="s">
        <v>287</v>
      </c>
    </row>
    <row r="1148" spans="1:5" x14ac:dyDescent="0.15">
      <c r="A1148" s="174" t="s">
        <v>1347</v>
      </c>
      <c r="B1148" s="174" t="s">
        <v>255</v>
      </c>
      <c r="C1148" s="174" t="s">
        <v>1419</v>
      </c>
      <c r="D1148" s="175" t="s">
        <v>240</v>
      </c>
      <c r="E1148" s="175" t="s">
        <v>287</v>
      </c>
    </row>
    <row r="1149" spans="1:5" x14ac:dyDescent="0.15">
      <c r="A1149" s="174" t="s">
        <v>1420</v>
      </c>
      <c r="B1149" s="174" t="s">
        <v>1421</v>
      </c>
      <c r="C1149" s="174" t="s">
        <v>1422</v>
      </c>
      <c r="D1149" s="175" t="s">
        <v>174</v>
      </c>
      <c r="E1149" s="175" t="s">
        <v>1423</v>
      </c>
    </row>
    <row r="1150" spans="1:5" x14ac:dyDescent="0.15">
      <c r="A1150" s="174" t="s">
        <v>1420</v>
      </c>
      <c r="B1150" s="174" t="s">
        <v>1421</v>
      </c>
      <c r="C1150" s="174" t="s">
        <v>1424</v>
      </c>
      <c r="D1150" s="175" t="s">
        <v>174</v>
      </c>
      <c r="E1150" s="175" t="s">
        <v>1423</v>
      </c>
    </row>
    <row r="1151" spans="1:5" x14ac:dyDescent="0.15">
      <c r="A1151" s="174" t="s">
        <v>1420</v>
      </c>
      <c r="B1151" s="174" t="s">
        <v>1421</v>
      </c>
      <c r="C1151" s="174" t="s">
        <v>1425</v>
      </c>
      <c r="D1151" s="175" t="s">
        <v>174</v>
      </c>
      <c r="E1151" s="175" t="s">
        <v>1423</v>
      </c>
    </row>
    <row r="1152" spans="1:5" x14ac:dyDescent="0.15">
      <c r="A1152" s="174" t="s">
        <v>1420</v>
      </c>
      <c r="B1152" s="174" t="s">
        <v>1421</v>
      </c>
      <c r="C1152" s="174" t="s">
        <v>1426</v>
      </c>
      <c r="D1152" s="175" t="s">
        <v>174</v>
      </c>
      <c r="E1152" s="175" t="s">
        <v>1423</v>
      </c>
    </row>
    <row r="1153" spans="1:5" x14ac:dyDescent="0.15">
      <c r="A1153" s="174" t="s">
        <v>1420</v>
      </c>
      <c r="B1153" s="174" t="s">
        <v>1421</v>
      </c>
      <c r="C1153" s="174" t="s">
        <v>1427</v>
      </c>
      <c r="D1153" s="175" t="s">
        <v>174</v>
      </c>
      <c r="E1153" s="175" t="s">
        <v>1423</v>
      </c>
    </row>
    <row r="1154" spans="1:5" x14ac:dyDescent="0.15">
      <c r="A1154" s="174" t="s">
        <v>1420</v>
      </c>
      <c r="B1154" s="174" t="s">
        <v>1428</v>
      </c>
      <c r="C1154" s="174" t="s">
        <v>1429</v>
      </c>
      <c r="D1154" s="175" t="s">
        <v>174</v>
      </c>
      <c r="E1154" s="175" t="s">
        <v>1423</v>
      </c>
    </row>
    <row r="1155" spans="1:5" x14ac:dyDescent="0.15">
      <c r="A1155" s="174" t="s">
        <v>1420</v>
      </c>
      <c r="B1155" s="174" t="s">
        <v>1428</v>
      </c>
      <c r="C1155" s="174" t="s">
        <v>1430</v>
      </c>
      <c r="D1155" s="175" t="s">
        <v>174</v>
      </c>
      <c r="E1155" s="175" t="s">
        <v>1423</v>
      </c>
    </row>
    <row r="1156" spans="1:5" x14ac:dyDescent="0.15">
      <c r="A1156" s="174" t="s">
        <v>1420</v>
      </c>
      <c r="B1156" s="174" t="s">
        <v>1428</v>
      </c>
      <c r="C1156" s="174" t="s">
        <v>1431</v>
      </c>
      <c r="D1156" s="175" t="s">
        <v>174</v>
      </c>
      <c r="E1156" s="175" t="s">
        <v>1423</v>
      </c>
    </row>
    <row r="1157" spans="1:5" x14ac:dyDescent="0.15">
      <c r="A1157" s="174" t="s">
        <v>1420</v>
      </c>
      <c r="B1157" s="174" t="s">
        <v>1428</v>
      </c>
      <c r="C1157" s="174" t="s">
        <v>1432</v>
      </c>
      <c r="D1157" s="175" t="s">
        <v>174</v>
      </c>
      <c r="E1157" s="175" t="s">
        <v>1423</v>
      </c>
    </row>
    <row r="1158" spans="1:5" x14ac:dyDescent="0.15">
      <c r="A1158" s="174" t="s">
        <v>1420</v>
      </c>
      <c r="B1158" s="174" t="s">
        <v>1428</v>
      </c>
      <c r="C1158" s="174" t="s">
        <v>1433</v>
      </c>
      <c r="D1158" s="175" t="s">
        <v>174</v>
      </c>
      <c r="E1158" s="175" t="s">
        <v>1423</v>
      </c>
    </row>
    <row r="1159" spans="1:5" x14ac:dyDescent="0.15">
      <c r="A1159" s="174" t="s">
        <v>1420</v>
      </c>
      <c r="B1159" s="174" t="s">
        <v>1428</v>
      </c>
      <c r="C1159" s="174" t="s">
        <v>1434</v>
      </c>
      <c r="D1159" s="175" t="s">
        <v>174</v>
      </c>
      <c r="E1159" s="175" t="s">
        <v>1423</v>
      </c>
    </row>
    <row r="1160" spans="1:5" x14ac:dyDescent="0.15">
      <c r="A1160" s="174" t="s">
        <v>1420</v>
      </c>
      <c r="B1160" s="174" t="s">
        <v>1428</v>
      </c>
      <c r="C1160" s="174" t="s">
        <v>1435</v>
      </c>
      <c r="D1160" s="175" t="s">
        <v>174</v>
      </c>
      <c r="E1160" s="175" t="s">
        <v>1423</v>
      </c>
    </row>
    <row r="1161" spans="1:5" x14ac:dyDescent="0.15">
      <c r="A1161" s="174" t="s">
        <v>1420</v>
      </c>
      <c r="B1161" s="174" t="s">
        <v>1428</v>
      </c>
      <c r="C1161" s="174" t="s">
        <v>1436</v>
      </c>
      <c r="D1161" s="175" t="s">
        <v>1044</v>
      </c>
      <c r="E1161" s="175" t="s">
        <v>1045</v>
      </c>
    </row>
    <row r="1162" spans="1:5" x14ac:dyDescent="0.15">
      <c r="A1162" s="174" t="s">
        <v>1420</v>
      </c>
      <c r="B1162" s="174" t="s">
        <v>1428</v>
      </c>
      <c r="C1162" s="174" t="s">
        <v>1437</v>
      </c>
      <c r="D1162" s="175" t="s">
        <v>174</v>
      </c>
      <c r="E1162" s="175" t="s">
        <v>1423</v>
      </c>
    </row>
    <row r="1163" spans="1:5" x14ac:dyDescent="0.15">
      <c r="A1163" s="174" t="s">
        <v>1420</v>
      </c>
      <c r="B1163" s="174" t="s">
        <v>1438</v>
      </c>
      <c r="C1163" s="174" t="s">
        <v>1439</v>
      </c>
      <c r="D1163" s="175" t="s">
        <v>1044</v>
      </c>
      <c r="E1163" s="175" t="s">
        <v>179</v>
      </c>
    </row>
    <row r="1164" spans="1:5" x14ac:dyDescent="0.15">
      <c r="A1164" s="174" t="s">
        <v>1420</v>
      </c>
      <c r="B1164" s="174" t="s">
        <v>1438</v>
      </c>
      <c r="C1164" s="174" t="s">
        <v>1440</v>
      </c>
      <c r="D1164" s="175" t="s">
        <v>1044</v>
      </c>
      <c r="E1164" s="175" t="s">
        <v>179</v>
      </c>
    </row>
    <row r="1165" spans="1:5" x14ac:dyDescent="0.15">
      <c r="A1165" s="174" t="s">
        <v>1420</v>
      </c>
      <c r="B1165" s="174" t="s">
        <v>1438</v>
      </c>
      <c r="C1165" s="174" t="s">
        <v>1441</v>
      </c>
      <c r="D1165" s="175" t="s">
        <v>1044</v>
      </c>
      <c r="E1165" s="175" t="s">
        <v>179</v>
      </c>
    </row>
    <row r="1166" spans="1:5" x14ac:dyDescent="0.15">
      <c r="A1166" s="174" t="s">
        <v>1420</v>
      </c>
      <c r="B1166" s="174" t="s">
        <v>1438</v>
      </c>
      <c r="C1166" s="174" t="s">
        <v>1442</v>
      </c>
      <c r="D1166" s="175" t="s">
        <v>1044</v>
      </c>
      <c r="E1166" s="175" t="s">
        <v>179</v>
      </c>
    </row>
    <row r="1167" spans="1:5" x14ac:dyDescent="0.15">
      <c r="A1167" s="174" t="s">
        <v>1420</v>
      </c>
      <c r="B1167" s="174" t="s">
        <v>1438</v>
      </c>
      <c r="C1167" s="174" t="s">
        <v>1443</v>
      </c>
      <c r="D1167" s="175" t="s">
        <v>1044</v>
      </c>
      <c r="E1167" s="175" t="s">
        <v>179</v>
      </c>
    </row>
    <row r="1168" spans="1:5" x14ac:dyDescent="0.15">
      <c r="A1168" s="174" t="s">
        <v>1420</v>
      </c>
      <c r="B1168" s="174" t="s">
        <v>1438</v>
      </c>
      <c r="C1168" s="174" t="s">
        <v>1444</v>
      </c>
      <c r="D1168" s="175" t="s">
        <v>1044</v>
      </c>
      <c r="E1168" s="175" t="s">
        <v>179</v>
      </c>
    </row>
    <row r="1169" spans="1:5" x14ac:dyDescent="0.15">
      <c r="A1169" s="174" t="s">
        <v>1420</v>
      </c>
      <c r="B1169" s="174" t="s">
        <v>1438</v>
      </c>
      <c r="C1169" s="174" t="s">
        <v>1445</v>
      </c>
      <c r="D1169" s="175" t="s">
        <v>1044</v>
      </c>
      <c r="E1169" s="175" t="s">
        <v>179</v>
      </c>
    </row>
    <row r="1170" spans="1:5" x14ac:dyDescent="0.15">
      <c r="A1170" s="174" t="s">
        <v>1420</v>
      </c>
      <c r="B1170" s="174" t="s">
        <v>1438</v>
      </c>
      <c r="C1170" s="174" t="s">
        <v>1446</v>
      </c>
      <c r="D1170" s="175" t="s">
        <v>1044</v>
      </c>
      <c r="E1170" s="175" t="s">
        <v>179</v>
      </c>
    </row>
    <row r="1171" spans="1:5" x14ac:dyDescent="0.15">
      <c r="A1171" s="174" t="s">
        <v>1420</v>
      </c>
      <c r="B1171" s="174" t="s">
        <v>1438</v>
      </c>
      <c r="C1171" s="174" t="s">
        <v>1447</v>
      </c>
      <c r="D1171" s="175" t="s">
        <v>1044</v>
      </c>
      <c r="E1171" s="175" t="s">
        <v>179</v>
      </c>
    </row>
    <row r="1172" spans="1:5" x14ac:dyDescent="0.15">
      <c r="A1172" s="174" t="s">
        <v>1420</v>
      </c>
      <c r="B1172" s="174" t="s">
        <v>1438</v>
      </c>
      <c r="C1172" s="174" t="s">
        <v>1448</v>
      </c>
      <c r="D1172" s="175" t="s">
        <v>1044</v>
      </c>
      <c r="E1172" s="175" t="s">
        <v>179</v>
      </c>
    </row>
    <row r="1173" spans="1:5" x14ac:dyDescent="0.15">
      <c r="A1173" s="174" t="s">
        <v>1420</v>
      </c>
      <c r="B1173" s="174" t="s">
        <v>1438</v>
      </c>
      <c r="C1173" s="174" t="s">
        <v>1449</v>
      </c>
      <c r="D1173" s="175" t="s">
        <v>1044</v>
      </c>
      <c r="E1173" s="175" t="s">
        <v>179</v>
      </c>
    </row>
    <row r="1174" spans="1:5" x14ac:dyDescent="0.15">
      <c r="A1174" s="174" t="s">
        <v>1420</v>
      </c>
      <c r="B1174" s="174" t="s">
        <v>1438</v>
      </c>
      <c r="C1174" s="174" t="s">
        <v>1450</v>
      </c>
      <c r="D1174" s="175" t="s">
        <v>1044</v>
      </c>
      <c r="E1174" s="175" t="s">
        <v>179</v>
      </c>
    </row>
    <row r="1175" spans="1:5" x14ac:dyDescent="0.15">
      <c r="A1175" s="174" t="s">
        <v>1420</v>
      </c>
      <c r="B1175" s="174" t="s">
        <v>1438</v>
      </c>
      <c r="C1175" s="174" t="s">
        <v>1451</v>
      </c>
      <c r="D1175" s="175" t="s">
        <v>1044</v>
      </c>
      <c r="E1175" s="175" t="s">
        <v>179</v>
      </c>
    </row>
    <row r="1176" spans="1:5" x14ac:dyDescent="0.15">
      <c r="A1176" s="174" t="s">
        <v>1420</v>
      </c>
      <c r="B1176" s="174" t="s">
        <v>1438</v>
      </c>
      <c r="C1176" s="174" t="s">
        <v>1452</v>
      </c>
      <c r="D1176" s="175" t="s">
        <v>1044</v>
      </c>
      <c r="E1176" s="175" t="s">
        <v>179</v>
      </c>
    </row>
    <row r="1177" spans="1:5" x14ac:dyDescent="0.15">
      <c r="A1177" s="174" t="s">
        <v>1453</v>
      </c>
      <c r="B1177" s="174" t="s">
        <v>1454</v>
      </c>
      <c r="C1177" s="174" t="s">
        <v>1455</v>
      </c>
      <c r="D1177" s="175" t="s">
        <v>1044</v>
      </c>
      <c r="E1177" s="175" t="s">
        <v>1045</v>
      </c>
    </row>
    <row r="1178" spans="1:5" x14ac:dyDescent="0.15">
      <c r="A1178" s="174" t="s">
        <v>1453</v>
      </c>
      <c r="B1178" s="174" t="s">
        <v>1454</v>
      </c>
      <c r="C1178" s="174" t="s">
        <v>1456</v>
      </c>
      <c r="D1178" s="175" t="s">
        <v>1044</v>
      </c>
      <c r="E1178" s="175" t="s">
        <v>1045</v>
      </c>
    </row>
    <row r="1179" spans="1:5" x14ac:dyDescent="0.15">
      <c r="A1179" s="174" t="s">
        <v>1453</v>
      </c>
      <c r="B1179" s="174" t="s">
        <v>1454</v>
      </c>
      <c r="C1179" s="174" t="s">
        <v>1457</v>
      </c>
      <c r="D1179" s="175" t="s">
        <v>1044</v>
      </c>
      <c r="E1179" s="175" t="s">
        <v>1045</v>
      </c>
    </row>
    <row r="1180" spans="1:5" x14ac:dyDescent="0.15">
      <c r="A1180" s="174" t="s">
        <v>1453</v>
      </c>
      <c r="B1180" s="174" t="s">
        <v>1454</v>
      </c>
      <c r="C1180" s="174" t="s">
        <v>1458</v>
      </c>
      <c r="D1180" s="175" t="s">
        <v>1044</v>
      </c>
      <c r="E1180" s="175" t="s">
        <v>1045</v>
      </c>
    </row>
    <row r="1181" spans="1:5" x14ac:dyDescent="0.15">
      <c r="A1181" s="174" t="s">
        <v>1453</v>
      </c>
      <c r="B1181" s="174" t="s">
        <v>1454</v>
      </c>
      <c r="C1181" s="174" t="s">
        <v>1459</v>
      </c>
      <c r="D1181" s="175" t="s">
        <v>1044</v>
      </c>
      <c r="E1181" s="175" t="s">
        <v>1045</v>
      </c>
    </row>
    <row r="1182" spans="1:5" x14ac:dyDescent="0.15">
      <c r="A1182" s="174" t="s">
        <v>1453</v>
      </c>
      <c r="B1182" s="174" t="s">
        <v>1454</v>
      </c>
      <c r="C1182" s="174" t="s">
        <v>1460</v>
      </c>
      <c r="D1182" s="175" t="s">
        <v>1044</v>
      </c>
      <c r="E1182" s="175" t="s">
        <v>1045</v>
      </c>
    </row>
    <row r="1183" spans="1:5" x14ac:dyDescent="0.15">
      <c r="A1183" s="174" t="s">
        <v>1453</v>
      </c>
      <c r="B1183" s="174" t="s">
        <v>256</v>
      </c>
      <c r="C1183" s="174" t="s">
        <v>1461</v>
      </c>
      <c r="D1183" s="175" t="s">
        <v>1044</v>
      </c>
      <c r="E1183" s="175" t="s">
        <v>183</v>
      </c>
    </row>
    <row r="1184" spans="1:5" x14ac:dyDescent="0.15">
      <c r="A1184" s="174" t="s">
        <v>1453</v>
      </c>
      <c r="B1184" s="174" t="s">
        <v>256</v>
      </c>
      <c r="C1184" s="174" t="s">
        <v>1462</v>
      </c>
      <c r="D1184" s="175" t="s">
        <v>1044</v>
      </c>
      <c r="E1184" s="175" t="s">
        <v>183</v>
      </c>
    </row>
    <row r="1185" spans="1:5" x14ac:dyDescent="0.15">
      <c r="A1185" s="174" t="s">
        <v>1453</v>
      </c>
      <c r="B1185" s="174" t="s">
        <v>256</v>
      </c>
      <c r="C1185" s="174" t="s">
        <v>1463</v>
      </c>
      <c r="D1185" s="175" t="s">
        <v>1044</v>
      </c>
      <c r="E1185" s="175" t="s">
        <v>183</v>
      </c>
    </row>
    <row r="1186" spans="1:5" x14ac:dyDescent="0.15">
      <c r="A1186" s="174" t="s">
        <v>1453</v>
      </c>
      <c r="B1186" s="174" t="s">
        <v>256</v>
      </c>
      <c r="C1186" s="174" t="s">
        <v>1464</v>
      </c>
      <c r="D1186" s="175" t="s">
        <v>1044</v>
      </c>
      <c r="E1186" s="175" t="s">
        <v>183</v>
      </c>
    </row>
    <row r="1187" spans="1:5" x14ac:dyDescent="0.15">
      <c r="A1187" s="174" t="s">
        <v>1453</v>
      </c>
      <c r="B1187" s="174" t="s">
        <v>256</v>
      </c>
      <c r="C1187" s="174" t="s">
        <v>1465</v>
      </c>
      <c r="D1187" s="175" t="s">
        <v>1044</v>
      </c>
      <c r="E1187" s="175" t="s">
        <v>183</v>
      </c>
    </row>
    <row r="1188" spans="1:5" x14ac:dyDescent="0.15">
      <c r="A1188" s="174" t="s">
        <v>1453</v>
      </c>
      <c r="B1188" s="174" t="s">
        <v>256</v>
      </c>
      <c r="C1188" s="174" t="s">
        <v>1466</v>
      </c>
      <c r="D1188" s="175" t="s">
        <v>1044</v>
      </c>
      <c r="E1188" s="175" t="s">
        <v>183</v>
      </c>
    </row>
    <row r="1189" spans="1:5" x14ac:dyDescent="0.15">
      <c r="A1189" s="174" t="s">
        <v>1453</v>
      </c>
      <c r="B1189" s="174" t="s">
        <v>256</v>
      </c>
      <c r="C1189" s="174" t="s">
        <v>1467</v>
      </c>
      <c r="D1189" s="175" t="s">
        <v>1044</v>
      </c>
      <c r="E1189" s="175" t="s">
        <v>183</v>
      </c>
    </row>
    <row r="1190" spans="1:5" x14ac:dyDescent="0.15">
      <c r="A1190" s="174" t="s">
        <v>1453</v>
      </c>
      <c r="B1190" s="174" t="s">
        <v>256</v>
      </c>
      <c r="C1190" s="174" t="s">
        <v>1468</v>
      </c>
      <c r="D1190" s="175" t="s">
        <v>1044</v>
      </c>
      <c r="E1190" s="175" t="s">
        <v>183</v>
      </c>
    </row>
    <row r="1191" spans="1:5" x14ac:dyDescent="0.15">
      <c r="A1191" s="174" t="s">
        <v>1453</v>
      </c>
      <c r="B1191" s="174" t="s">
        <v>256</v>
      </c>
      <c r="C1191" s="174" t="s">
        <v>1469</v>
      </c>
      <c r="D1191" s="175" t="s">
        <v>1044</v>
      </c>
      <c r="E1191" s="175" t="s">
        <v>183</v>
      </c>
    </row>
    <row r="1192" spans="1:5" x14ac:dyDescent="0.15">
      <c r="A1192" s="174" t="s">
        <v>1453</v>
      </c>
      <c r="B1192" s="174" t="s">
        <v>256</v>
      </c>
      <c r="C1192" s="174" t="s">
        <v>1470</v>
      </c>
      <c r="D1192" s="175" t="s">
        <v>1044</v>
      </c>
      <c r="E1192" s="175" t="s">
        <v>183</v>
      </c>
    </row>
    <row r="1193" spans="1:5" x14ac:dyDescent="0.15">
      <c r="A1193" s="174" t="s">
        <v>1453</v>
      </c>
      <c r="B1193" s="174" t="s">
        <v>256</v>
      </c>
      <c r="C1193" s="174" t="s">
        <v>1471</v>
      </c>
      <c r="D1193" s="175" t="s">
        <v>1044</v>
      </c>
      <c r="E1193" s="175" t="s">
        <v>183</v>
      </c>
    </row>
    <row r="1194" spans="1:5" x14ac:dyDescent="0.15">
      <c r="A1194" s="174" t="s">
        <v>1453</v>
      </c>
      <c r="B1194" s="174" t="s">
        <v>256</v>
      </c>
      <c r="C1194" s="174" t="s">
        <v>1472</v>
      </c>
      <c r="D1194" s="175" t="s">
        <v>1044</v>
      </c>
      <c r="E1194" s="175" t="s">
        <v>183</v>
      </c>
    </row>
    <row r="1195" spans="1:5" x14ac:dyDescent="0.15">
      <c r="A1195" s="174" t="s">
        <v>1453</v>
      </c>
      <c r="B1195" s="174" t="s">
        <v>256</v>
      </c>
      <c r="C1195" s="174" t="s">
        <v>1473</v>
      </c>
      <c r="D1195" s="175" t="s">
        <v>1044</v>
      </c>
      <c r="E1195" s="175" t="s">
        <v>183</v>
      </c>
    </row>
    <row r="1196" spans="1:5" x14ac:dyDescent="0.15">
      <c r="A1196" s="174" t="s">
        <v>1453</v>
      </c>
      <c r="B1196" s="174" t="s">
        <v>256</v>
      </c>
      <c r="C1196" s="174" t="s">
        <v>1777</v>
      </c>
      <c r="D1196" s="175" t="s">
        <v>1044</v>
      </c>
      <c r="E1196" s="175" t="s">
        <v>183</v>
      </c>
    </row>
    <row r="1197" spans="1:5" x14ac:dyDescent="0.15">
      <c r="A1197" s="174" t="s">
        <v>1453</v>
      </c>
      <c r="B1197" s="174" t="s">
        <v>256</v>
      </c>
      <c r="C1197" s="174" t="s">
        <v>1474</v>
      </c>
      <c r="D1197" s="175" t="s">
        <v>1044</v>
      </c>
      <c r="E1197" s="175" t="s">
        <v>181</v>
      </c>
    </row>
    <row r="1198" spans="1:5" x14ac:dyDescent="0.15">
      <c r="A1198" s="174" t="s">
        <v>1453</v>
      </c>
      <c r="B1198" s="174" t="s">
        <v>256</v>
      </c>
      <c r="C1198" s="174" t="s">
        <v>1475</v>
      </c>
      <c r="D1198" s="175" t="s">
        <v>1044</v>
      </c>
      <c r="E1198" s="175" t="s">
        <v>183</v>
      </c>
    </row>
    <row r="1199" spans="1:5" x14ac:dyDescent="0.15">
      <c r="A1199" s="174" t="s">
        <v>1453</v>
      </c>
      <c r="B1199" s="174" t="s">
        <v>256</v>
      </c>
      <c r="C1199" s="174" t="s">
        <v>1476</v>
      </c>
      <c r="D1199" s="175" t="s">
        <v>1044</v>
      </c>
      <c r="E1199" s="175" t="s">
        <v>183</v>
      </c>
    </row>
    <row r="1200" spans="1:5" x14ac:dyDescent="0.15">
      <c r="A1200" s="174" t="s">
        <v>1453</v>
      </c>
      <c r="B1200" s="174" t="s">
        <v>256</v>
      </c>
      <c r="C1200" s="174" t="s">
        <v>1477</v>
      </c>
      <c r="D1200" s="175" t="s">
        <v>1044</v>
      </c>
      <c r="E1200" s="175" t="s">
        <v>183</v>
      </c>
    </row>
    <row r="1201" spans="1:5" x14ac:dyDescent="0.15">
      <c r="A1201" s="174" t="s">
        <v>1453</v>
      </c>
      <c r="B1201" s="174" t="s">
        <v>256</v>
      </c>
      <c r="C1201" s="174" t="s">
        <v>1478</v>
      </c>
      <c r="D1201" s="175" t="s">
        <v>1044</v>
      </c>
      <c r="E1201" s="175" t="s">
        <v>183</v>
      </c>
    </row>
    <row r="1202" spans="1:5" x14ac:dyDescent="0.15">
      <c r="A1202" s="174" t="s">
        <v>1453</v>
      </c>
      <c r="B1202" s="174" t="s">
        <v>1479</v>
      </c>
      <c r="C1202" s="174" t="s">
        <v>1480</v>
      </c>
      <c r="D1202" s="175" t="s">
        <v>1044</v>
      </c>
      <c r="E1202" s="175" t="s">
        <v>181</v>
      </c>
    </row>
    <row r="1203" spans="1:5" x14ac:dyDescent="0.15">
      <c r="A1203" s="174" t="s">
        <v>1453</v>
      </c>
      <c r="B1203" s="174" t="s">
        <v>1479</v>
      </c>
      <c r="C1203" s="174" t="s">
        <v>1481</v>
      </c>
      <c r="D1203" s="175" t="s">
        <v>1044</v>
      </c>
      <c r="E1203" s="175" t="s">
        <v>181</v>
      </c>
    </row>
    <row r="1204" spans="1:5" x14ac:dyDescent="0.15">
      <c r="A1204" s="174" t="s">
        <v>1453</v>
      </c>
      <c r="B1204" s="174" t="s">
        <v>1479</v>
      </c>
      <c r="C1204" s="174" t="s">
        <v>1482</v>
      </c>
      <c r="D1204" s="175" t="s">
        <v>1044</v>
      </c>
      <c r="E1204" s="175" t="s">
        <v>181</v>
      </c>
    </row>
    <row r="1205" spans="1:5" x14ac:dyDescent="0.15">
      <c r="A1205" s="174" t="s">
        <v>1453</v>
      </c>
      <c r="B1205" s="174" t="s">
        <v>1483</v>
      </c>
      <c r="C1205" s="174" t="s">
        <v>1484</v>
      </c>
      <c r="D1205" s="175" t="s">
        <v>1044</v>
      </c>
      <c r="E1205" s="175" t="s">
        <v>183</v>
      </c>
    </row>
    <row r="1206" spans="1:5" x14ac:dyDescent="0.15">
      <c r="A1206" s="174" t="s">
        <v>1453</v>
      </c>
      <c r="B1206" s="174" t="s">
        <v>1483</v>
      </c>
      <c r="C1206" s="174" t="s">
        <v>1485</v>
      </c>
      <c r="D1206" s="175" t="s">
        <v>1044</v>
      </c>
      <c r="E1206" s="175" t="s">
        <v>183</v>
      </c>
    </row>
    <row r="1207" spans="1:5" x14ac:dyDescent="0.15">
      <c r="A1207" s="174" t="s">
        <v>1453</v>
      </c>
      <c r="B1207" s="174" t="s">
        <v>1483</v>
      </c>
      <c r="C1207" s="174" t="s">
        <v>1486</v>
      </c>
      <c r="D1207" s="175" t="s">
        <v>1044</v>
      </c>
      <c r="E1207" s="175" t="s">
        <v>183</v>
      </c>
    </row>
    <row r="1208" spans="1:5" x14ac:dyDescent="0.15">
      <c r="A1208" s="174" t="s">
        <v>1453</v>
      </c>
      <c r="B1208" s="174" t="s">
        <v>1483</v>
      </c>
      <c r="C1208" s="174" t="s">
        <v>1487</v>
      </c>
      <c r="D1208" s="175" t="s">
        <v>1044</v>
      </c>
      <c r="E1208" s="175" t="s">
        <v>183</v>
      </c>
    </row>
    <row r="1209" spans="1:5" x14ac:dyDescent="0.15">
      <c r="A1209" s="174" t="s">
        <v>1453</v>
      </c>
      <c r="B1209" s="174" t="s">
        <v>1483</v>
      </c>
      <c r="C1209" s="174" t="s">
        <v>1488</v>
      </c>
      <c r="D1209" s="175" t="s">
        <v>1044</v>
      </c>
      <c r="E1209" s="175" t="s">
        <v>183</v>
      </c>
    </row>
    <row r="1210" spans="1:5" x14ac:dyDescent="0.15">
      <c r="A1210" s="174" t="s">
        <v>1453</v>
      </c>
      <c r="B1210" s="174" t="s">
        <v>1483</v>
      </c>
      <c r="C1210" s="174" t="s">
        <v>1489</v>
      </c>
      <c r="D1210" s="175" t="s">
        <v>1044</v>
      </c>
      <c r="E1210" s="175" t="s">
        <v>183</v>
      </c>
    </row>
    <row r="1211" spans="1:5" x14ac:dyDescent="0.15">
      <c r="A1211" s="174" t="s">
        <v>1453</v>
      </c>
      <c r="B1211" s="174" t="s">
        <v>1483</v>
      </c>
      <c r="C1211" s="174" t="s">
        <v>1490</v>
      </c>
      <c r="D1211" s="175" t="s">
        <v>1044</v>
      </c>
      <c r="E1211" s="175" t="s">
        <v>182</v>
      </c>
    </row>
    <row r="1212" spans="1:5" x14ac:dyDescent="0.15">
      <c r="A1212" s="174" t="s">
        <v>1453</v>
      </c>
      <c r="B1212" s="174" t="s">
        <v>1483</v>
      </c>
      <c r="C1212" s="174" t="s">
        <v>1491</v>
      </c>
      <c r="D1212" s="175" t="s">
        <v>1044</v>
      </c>
      <c r="E1212" s="175" t="s">
        <v>182</v>
      </c>
    </row>
    <row r="1213" spans="1:5" x14ac:dyDescent="0.15">
      <c r="A1213" s="174" t="s">
        <v>1453</v>
      </c>
      <c r="B1213" s="174" t="s">
        <v>1483</v>
      </c>
      <c r="C1213" s="174" t="s">
        <v>1492</v>
      </c>
      <c r="D1213" s="175" t="s">
        <v>1044</v>
      </c>
      <c r="E1213" s="175" t="s">
        <v>182</v>
      </c>
    </row>
    <row r="1214" spans="1:5" x14ac:dyDescent="0.15">
      <c r="A1214" s="174" t="s">
        <v>1453</v>
      </c>
      <c r="B1214" s="174" t="s">
        <v>1483</v>
      </c>
      <c r="C1214" s="174" t="s">
        <v>1493</v>
      </c>
      <c r="D1214" s="175" t="s">
        <v>1044</v>
      </c>
      <c r="E1214" s="175" t="s">
        <v>182</v>
      </c>
    </row>
    <row r="1215" spans="1:5" x14ac:dyDescent="0.15">
      <c r="A1215" s="174" t="s">
        <v>1453</v>
      </c>
      <c r="B1215" s="174" t="s">
        <v>1483</v>
      </c>
      <c r="C1215" s="174" t="s">
        <v>1494</v>
      </c>
      <c r="D1215" s="175" t="s">
        <v>1044</v>
      </c>
      <c r="E1215" s="175" t="s">
        <v>182</v>
      </c>
    </row>
    <row r="1216" spans="1:5" x14ac:dyDescent="0.15">
      <c r="A1216" s="174" t="s">
        <v>1453</v>
      </c>
      <c r="B1216" s="174" t="s">
        <v>1483</v>
      </c>
      <c r="C1216" s="174" t="s">
        <v>1495</v>
      </c>
      <c r="D1216" s="175" t="s">
        <v>1044</v>
      </c>
      <c r="E1216" s="175" t="s">
        <v>1899</v>
      </c>
    </row>
    <row r="1217" spans="1:5" x14ac:dyDescent="0.15">
      <c r="A1217" s="174" t="s">
        <v>1453</v>
      </c>
      <c r="B1217" s="174" t="s">
        <v>1483</v>
      </c>
      <c r="C1217" s="174" t="s">
        <v>1496</v>
      </c>
      <c r="D1217" s="175" t="s">
        <v>1044</v>
      </c>
      <c r="E1217" s="175" t="s">
        <v>1045</v>
      </c>
    </row>
    <row r="1218" spans="1:5" x14ac:dyDescent="0.15">
      <c r="A1218" s="174" t="s">
        <v>1453</v>
      </c>
      <c r="B1218" s="174" t="s">
        <v>1483</v>
      </c>
      <c r="C1218" s="174" t="s">
        <v>1497</v>
      </c>
      <c r="D1218" s="175" t="s">
        <v>1044</v>
      </c>
      <c r="E1218" s="175" t="s">
        <v>183</v>
      </c>
    </row>
    <row r="1219" spans="1:5" x14ac:dyDescent="0.15">
      <c r="A1219" s="174" t="s">
        <v>1498</v>
      </c>
      <c r="B1219" s="174" t="s">
        <v>1499</v>
      </c>
      <c r="C1219" s="174" t="s">
        <v>1500</v>
      </c>
      <c r="D1219" s="175" t="s">
        <v>1044</v>
      </c>
      <c r="E1219" s="175" t="s">
        <v>1045</v>
      </c>
    </row>
    <row r="1220" spans="1:5" x14ac:dyDescent="0.15">
      <c r="A1220" s="174" t="s">
        <v>1498</v>
      </c>
      <c r="B1220" s="174" t="s">
        <v>1499</v>
      </c>
      <c r="C1220" s="174" t="s">
        <v>1501</v>
      </c>
      <c r="D1220" s="175" t="s">
        <v>1044</v>
      </c>
      <c r="E1220" s="175" t="s">
        <v>1045</v>
      </c>
    </row>
    <row r="1221" spans="1:5" x14ac:dyDescent="0.15">
      <c r="A1221" s="174" t="s">
        <v>1498</v>
      </c>
      <c r="B1221" s="174" t="s">
        <v>1499</v>
      </c>
      <c r="C1221" s="174" t="s">
        <v>1502</v>
      </c>
      <c r="D1221" s="175" t="s">
        <v>1789</v>
      </c>
      <c r="E1221" s="175" t="s">
        <v>1790</v>
      </c>
    </row>
    <row r="1222" spans="1:5" x14ac:dyDescent="0.15">
      <c r="A1222" s="174" t="s">
        <v>1498</v>
      </c>
      <c r="B1222" s="174" t="s">
        <v>1499</v>
      </c>
      <c r="C1222" s="174" t="s">
        <v>1503</v>
      </c>
      <c r="D1222" s="175" t="s">
        <v>1044</v>
      </c>
      <c r="E1222" s="175" t="s">
        <v>1045</v>
      </c>
    </row>
    <row r="1223" spans="1:5" x14ac:dyDescent="0.15">
      <c r="A1223" s="174" t="s">
        <v>1498</v>
      </c>
      <c r="B1223" s="174" t="s">
        <v>1499</v>
      </c>
      <c r="C1223" s="174" t="s">
        <v>1504</v>
      </c>
      <c r="D1223" s="175" t="s">
        <v>1044</v>
      </c>
      <c r="E1223" s="175" t="s">
        <v>1045</v>
      </c>
    </row>
    <row r="1224" spans="1:5" x14ac:dyDescent="0.15">
      <c r="A1224" s="174" t="s">
        <v>1498</v>
      </c>
      <c r="B1224" s="174" t="s">
        <v>1499</v>
      </c>
      <c r="C1224" s="174" t="s">
        <v>1505</v>
      </c>
      <c r="D1224" s="175" t="s">
        <v>1044</v>
      </c>
      <c r="E1224" s="175" t="s">
        <v>1045</v>
      </c>
    </row>
    <row r="1225" spans="1:5" x14ac:dyDescent="0.15">
      <c r="A1225" s="174" t="s">
        <v>1498</v>
      </c>
      <c r="B1225" s="174" t="s">
        <v>1499</v>
      </c>
      <c r="C1225" s="174" t="s">
        <v>1506</v>
      </c>
      <c r="D1225" s="175" t="s">
        <v>1044</v>
      </c>
      <c r="E1225" s="175" t="s">
        <v>1045</v>
      </c>
    </row>
    <row r="1226" spans="1:5" x14ac:dyDescent="0.15">
      <c r="A1226" s="174" t="s">
        <v>1498</v>
      </c>
      <c r="B1226" s="174" t="s">
        <v>1499</v>
      </c>
      <c r="C1226" s="174" t="s">
        <v>1507</v>
      </c>
      <c r="D1226" s="175" t="s">
        <v>1044</v>
      </c>
      <c r="E1226" s="175" t="s">
        <v>1045</v>
      </c>
    </row>
    <row r="1227" spans="1:5" x14ac:dyDescent="0.15">
      <c r="A1227" s="174" t="s">
        <v>1498</v>
      </c>
      <c r="B1227" s="174" t="s">
        <v>1508</v>
      </c>
      <c r="C1227" s="174" t="s">
        <v>1509</v>
      </c>
      <c r="D1227" s="175" t="s">
        <v>173</v>
      </c>
      <c r="E1227" s="175" t="s">
        <v>1510</v>
      </c>
    </row>
    <row r="1228" spans="1:5" x14ac:dyDescent="0.15">
      <c r="A1228" s="174" t="s">
        <v>1498</v>
      </c>
      <c r="B1228" s="174" t="s">
        <v>1508</v>
      </c>
      <c r="C1228" s="174" t="s">
        <v>1511</v>
      </c>
      <c r="D1228" s="175" t="s">
        <v>173</v>
      </c>
      <c r="E1228" s="175" t="s">
        <v>1510</v>
      </c>
    </row>
    <row r="1229" spans="1:5" x14ac:dyDescent="0.15">
      <c r="A1229" s="174" t="s">
        <v>1498</v>
      </c>
      <c r="B1229" s="174" t="s">
        <v>1508</v>
      </c>
      <c r="C1229" s="174" t="s">
        <v>1512</v>
      </c>
      <c r="D1229" s="175" t="s">
        <v>173</v>
      </c>
      <c r="E1229" s="175" t="s">
        <v>1510</v>
      </c>
    </row>
    <row r="1230" spans="1:5" x14ac:dyDescent="0.15">
      <c r="A1230" s="174" t="s">
        <v>1498</v>
      </c>
      <c r="B1230" s="174" t="s">
        <v>1508</v>
      </c>
      <c r="C1230" s="174" t="s">
        <v>1513</v>
      </c>
      <c r="D1230" s="175" t="s">
        <v>173</v>
      </c>
      <c r="E1230" s="175" t="s">
        <v>1510</v>
      </c>
    </row>
    <row r="1231" spans="1:5" x14ac:dyDescent="0.15">
      <c r="A1231" s="174" t="s">
        <v>1498</v>
      </c>
      <c r="B1231" s="174" t="s">
        <v>1508</v>
      </c>
      <c r="C1231" s="174" t="s">
        <v>1514</v>
      </c>
      <c r="D1231" s="175" t="s">
        <v>173</v>
      </c>
      <c r="E1231" s="175" t="s">
        <v>1510</v>
      </c>
    </row>
    <row r="1232" spans="1:5" x14ac:dyDescent="0.15">
      <c r="A1232" s="174" t="s">
        <v>1498</v>
      </c>
      <c r="B1232" s="174" t="s">
        <v>1508</v>
      </c>
      <c r="C1232" s="174" t="s">
        <v>1515</v>
      </c>
      <c r="D1232" s="175" t="s">
        <v>173</v>
      </c>
      <c r="E1232" s="175" t="s">
        <v>1510</v>
      </c>
    </row>
    <row r="1233" spans="1:5" x14ac:dyDescent="0.15">
      <c r="A1233" s="174" t="s">
        <v>1498</v>
      </c>
      <c r="B1233" s="174" t="s">
        <v>1508</v>
      </c>
      <c r="C1233" s="174" t="s">
        <v>1516</v>
      </c>
      <c r="D1233" s="175" t="s">
        <v>173</v>
      </c>
      <c r="E1233" s="175" t="s">
        <v>1510</v>
      </c>
    </row>
    <row r="1234" spans="1:5" x14ac:dyDescent="0.15">
      <c r="A1234" s="174" t="s">
        <v>1498</v>
      </c>
      <c r="B1234" s="174" t="s">
        <v>1508</v>
      </c>
      <c r="C1234" s="174" t="s">
        <v>1517</v>
      </c>
      <c r="D1234" s="175" t="s">
        <v>173</v>
      </c>
      <c r="E1234" s="175" t="s">
        <v>1510</v>
      </c>
    </row>
    <row r="1235" spans="1:5" x14ac:dyDescent="0.15">
      <c r="A1235" s="174" t="s">
        <v>1498</v>
      </c>
      <c r="B1235" s="174" t="s">
        <v>1508</v>
      </c>
      <c r="C1235" s="174" t="s">
        <v>1518</v>
      </c>
      <c r="D1235" s="175" t="s">
        <v>173</v>
      </c>
      <c r="E1235" s="175" t="s">
        <v>1510</v>
      </c>
    </row>
    <row r="1236" spans="1:5" x14ac:dyDescent="0.15">
      <c r="A1236" s="174" t="s">
        <v>1498</v>
      </c>
      <c r="B1236" s="174" t="s">
        <v>1508</v>
      </c>
      <c r="C1236" s="174" t="s">
        <v>1519</v>
      </c>
      <c r="D1236" s="175" t="s">
        <v>173</v>
      </c>
      <c r="E1236" s="175" t="s">
        <v>1510</v>
      </c>
    </row>
    <row r="1237" spans="1:5" x14ac:dyDescent="0.15">
      <c r="A1237" s="174" t="s">
        <v>1498</v>
      </c>
      <c r="B1237" s="174" t="s">
        <v>1508</v>
      </c>
      <c r="C1237" s="174" t="s">
        <v>1520</v>
      </c>
      <c r="D1237" s="175" t="s">
        <v>173</v>
      </c>
      <c r="E1237" s="175" t="s">
        <v>1510</v>
      </c>
    </row>
    <row r="1238" spans="1:5" x14ac:dyDescent="0.15">
      <c r="A1238" s="174" t="s">
        <v>1498</v>
      </c>
      <c r="B1238" s="174" t="s">
        <v>1508</v>
      </c>
      <c r="C1238" s="174" t="s">
        <v>1521</v>
      </c>
      <c r="D1238" s="175" t="s">
        <v>173</v>
      </c>
      <c r="E1238" s="175" t="s">
        <v>1510</v>
      </c>
    </row>
    <row r="1239" spans="1:5" x14ac:dyDescent="0.15">
      <c r="A1239" s="174" t="s">
        <v>1498</v>
      </c>
      <c r="B1239" s="174" t="s">
        <v>1508</v>
      </c>
      <c r="C1239" s="174" t="s">
        <v>1522</v>
      </c>
      <c r="D1239" s="175" t="s">
        <v>173</v>
      </c>
      <c r="E1239" s="175" t="s">
        <v>1510</v>
      </c>
    </row>
    <row r="1240" spans="1:5" x14ac:dyDescent="0.15">
      <c r="A1240" s="174" t="s">
        <v>1498</v>
      </c>
      <c r="B1240" s="174" t="s">
        <v>1508</v>
      </c>
      <c r="C1240" s="174" t="s">
        <v>1523</v>
      </c>
      <c r="D1240" s="175" t="s">
        <v>173</v>
      </c>
      <c r="E1240" s="175" t="s">
        <v>1510</v>
      </c>
    </row>
    <row r="1241" spans="1:5" x14ac:dyDescent="0.15">
      <c r="A1241" s="174" t="s">
        <v>1498</v>
      </c>
      <c r="B1241" s="174" t="s">
        <v>1508</v>
      </c>
      <c r="C1241" s="174" t="s">
        <v>1524</v>
      </c>
      <c r="D1241" s="175" t="s">
        <v>173</v>
      </c>
      <c r="E1241" s="175" t="s">
        <v>1510</v>
      </c>
    </row>
    <row r="1242" spans="1:5" x14ac:dyDescent="0.15">
      <c r="A1242" s="174" t="s">
        <v>1498</v>
      </c>
      <c r="B1242" s="174" t="s">
        <v>1508</v>
      </c>
      <c r="C1242" s="174" t="s">
        <v>1525</v>
      </c>
      <c r="D1242" s="175" t="s">
        <v>173</v>
      </c>
      <c r="E1242" s="175" t="s">
        <v>1510</v>
      </c>
    </row>
    <row r="1243" spans="1:5" x14ac:dyDescent="0.15">
      <c r="A1243" s="174" t="s">
        <v>1498</v>
      </c>
      <c r="B1243" s="174" t="s">
        <v>1508</v>
      </c>
      <c r="C1243" s="174" t="s">
        <v>1526</v>
      </c>
      <c r="D1243" s="175" t="s">
        <v>173</v>
      </c>
      <c r="E1243" s="175" t="s">
        <v>1510</v>
      </c>
    </row>
    <row r="1244" spans="1:5" x14ac:dyDescent="0.15">
      <c r="A1244" s="174" t="s">
        <v>1498</v>
      </c>
      <c r="B1244" s="174" t="s">
        <v>1527</v>
      </c>
      <c r="C1244" s="174" t="s">
        <v>1528</v>
      </c>
      <c r="D1244" s="175" t="s">
        <v>173</v>
      </c>
      <c r="E1244" s="175" t="s">
        <v>1510</v>
      </c>
    </row>
    <row r="1245" spans="1:5" x14ac:dyDescent="0.15">
      <c r="A1245" s="174" t="s">
        <v>1498</v>
      </c>
      <c r="B1245" s="174" t="s">
        <v>1527</v>
      </c>
      <c r="C1245" s="174" t="s">
        <v>1529</v>
      </c>
      <c r="D1245" s="175" t="s">
        <v>173</v>
      </c>
      <c r="E1245" s="175" t="s">
        <v>1510</v>
      </c>
    </row>
    <row r="1246" spans="1:5" x14ac:dyDescent="0.15">
      <c r="A1246" s="174" t="s">
        <v>1498</v>
      </c>
      <c r="B1246" s="174" t="s">
        <v>1527</v>
      </c>
      <c r="C1246" s="174" t="s">
        <v>1530</v>
      </c>
      <c r="D1246" s="175" t="s">
        <v>173</v>
      </c>
      <c r="E1246" s="175" t="s">
        <v>1510</v>
      </c>
    </row>
    <row r="1247" spans="1:5" x14ac:dyDescent="0.15">
      <c r="A1247" s="174" t="s">
        <v>1498</v>
      </c>
      <c r="B1247" s="174" t="s">
        <v>1527</v>
      </c>
      <c r="C1247" s="174" t="s">
        <v>1867</v>
      </c>
      <c r="D1247" s="175" t="s">
        <v>173</v>
      </c>
      <c r="E1247" s="175" t="s">
        <v>1510</v>
      </c>
    </row>
    <row r="1248" spans="1:5" x14ac:dyDescent="0.15">
      <c r="A1248" s="174" t="s">
        <v>1498</v>
      </c>
      <c r="B1248" s="174" t="s">
        <v>1527</v>
      </c>
      <c r="C1248" s="174" t="s">
        <v>1924</v>
      </c>
      <c r="D1248" s="175" t="s">
        <v>1895</v>
      </c>
      <c r="E1248" s="175" t="s">
        <v>1797</v>
      </c>
    </row>
    <row r="1249" spans="1:5" x14ac:dyDescent="0.15">
      <c r="A1249" s="174" t="s">
        <v>1531</v>
      </c>
      <c r="B1249" s="174" t="s">
        <v>1532</v>
      </c>
      <c r="C1249" s="174" t="s">
        <v>1533</v>
      </c>
      <c r="D1249" s="175" t="s">
        <v>1044</v>
      </c>
      <c r="E1249" s="175" t="s">
        <v>1045</v>
      </c>
    </row>
    <row r="1250" spans="1:5" x14ac:dyDescent="0.15">
      <c r="A1250" s="174" t="s">
        <v>1531</v>
      </c>
      <c r="B1250" s="174" t="s">
        <v>1532</v>
      </c>
      <c r="C1250" s="174" t="s">
        <v>1534</v>
      </c>
      <c r="D1250" s="175" t="s">
        <v>1044</v>
      </c>
      <c r="E1250" s="175" t="s">
        <v>1045</v>
      </c>
    </row>
    <row r="1251" spans="1:5" x14ac:dyDescent="0.15">
      <c r="A1251" s="174" t="s">
        <v>1531</v>
      </c>
      <c r="B1251" s="174" t="s">
        <v>1532</v>
      </c>
      <c r="C1251" s="174" t="s">
        <v>1535</v>
      </c>
      <c r="D1251" s="175" t="s">
        <v>1044</v>
      </c>
      <c r="E1251" s="175" t="s">
        <v>1045</v>
      </c>
    </row>
    <row r="1252" spans="1:5" x14ac:dyDescent="0.15">
      <c r="A1252" s="174" t="s">
        <v>1531</v>
      </c>
      <c r="B1252" s="174" t="s">
        <v>1532</v>
      </c>
      <c r="C1252" s="174" t="s">
        <v>1536</v>
      </c>
      <c r="D1252" s="175" t="s">
        <v>1044</v>
      </c>
      <c r="E1252" s="175" t="s">
        <v>1045</v>
      </c>
    </row>
    <row r="1253" spans="1:5" x14ac:dyDescent="0.15">
      <c r="A1253" s="174" t="s">
        <v>1531</v>
      </c>
      <c r="B1253" s="174" t="s">
        <v>1532</v>
      </c>
      <c r="C1253" s="174" t="s">
        <v>1537</v>
      </c>
      <c r="D1253" s="175" t="s">
        <v>1044</v>
      </c>
      <c r="E1253" s="175" t="s">
        <v>1045</v>
      </c>
    </row>
    <row r="1254" spans="1:5" x14ac:dyDescent="0.15">
      <c r="A1254" s="174" t="s">
        <v>1531</v>
      </c>
      <c r="B1254" s="174" t="s">
        <v>1532</v>
      </c>
      <c r="C1254" s="174" t="s">
        <v>1538</v>
      </c>
      <c r="D1254" s="175" t="s">
        <v>1044</v>
      </c>
      <c r="E1254" s="175" t="s">
        <v>1045</v>
      </c>
    </row>
    <row r="1255" spans="1:5" x14ac:dyDescent="0.15">
      <c r="A1255" s="174" t="s">
        <v>1531</v>
      </c>
      <c r="B1255" s="174" t="s">
        <v>1532</v>
      </c>
      <c r="C1255" s="174" t="s">
        <v>1539</v>
      </c>
      <c r="D1255" s="175" t="s">
        <v>1044</v>
      </c>
      <c r="E1255" s="175" t="s">
        <v>1045</v>
      </c>
    </row>
    <row r="1256" spans="1:5" x14ac:dyDescent="0.15">
      <c r="A1256" s="174" t="s">
        <v>1531</v>
      </c>
      <c r="B1256" s="174" t="s">
        <v>1532</v>
      </c>
      <c r="C1256" s="174" t="s">
        <v>1540</v>
      </c>
      <c r="D1256" s="175" t="s">
        <v>1044</v>
      </c>
      <c r="E1256" s="175" t="s">
        <v>1045</v>
      </c>
    </row>
    <row r="1257" spans="1:5" x14ac:dyDescent="0.15">
      <c r="A1257" s="174" t="s">
        <v>1531</v>
      </c>
      <c r="B1257" s="174" t="s">
        <v>1532</v>
      </c>
      <c r="C1257" s="174" t="s">
        <v>1541</v>
      </c>
      <c r="D1257" s="175" t="s">
        <v>1044</v>
      </c>
      <c r="E1257" s="175" t="s">
        <v>1045</v>
      </c>
    </row>
    <row r="1258" spans="1:5" x14ac:dyDescent="0.15">
      <c r="A1258" s="174" t="s">
        <v>1531</v>
      </c>
      <c r="B1258" s="174" t="s">
        <v>1532</v>
      </c>
      <c r="C1258" s="174" t="s">
        <v>1542</v>
      </c>
      <c r="D1258" s="175" t="s">
        <v>1044</v>
      </c>
      <c r="E1258" s="175" t="s">
        <v>1045</v>
      </c>
    </row>
    <row r="1259" spans="1:5" x14ac:dyDescent="0.15">
      <c r="A1259" s="174" t="s">
        <v>1531</v>
      </c>
      <c r="B1259" s="174" t="s">
        <v>1532</v>
      </c>
      <c r="C1259" s="174" t="s">
        <v>1543</v>
      </c>
      <c r="D1259" s="175" t="s">
        <v>1044</v>
      </c>
      <c r="E1259" s="175" t="s">
        <v>1045</v>
      </c>
    </row>
    <row r="1260" spans="1:5" x14ac:dyDescent="0.15">
      <c r="A1260" s="174" t="s">
        <v>1897</v>
      </c>
      <c r="B1260" s="174" t="s">
        <v>1896</v>
      </c>
      <c r="C1260" s="174" t="s">
        <v>1925</v>
      </c>
      <c r="D1260" s="175" t="s">
        <v>1898</v>
      </c>
      <c r="E1260" s="175" t="s">
        <v>1899</v>
      </c>
    </row>
    <row r="1261" spans="1:5" x14ac:dyDescent="0.15">
      <c r="A1261" s="174" t="s">
        <v>1531</v>
      </c>
      <c r="B1261" s="174" t="s">
        <v>1532</v>
      </c>
      <c r="C1261" s="174" t="s">
        <v>1544</v>
      </c>
      <c r="D1261" s="175" t="s">
        <v>1044</v>
      </c>
      <c r="E1261" s="175" t="s">
        <v>1045</v>
      </c>
    </row>
    <row r="1262" spans="1:5" x14ac:dyDescent="0.15">
      <c r="A1262" s="174" t="s">
        <v>1531</v>
      </c>
      <c r="B1262" s="174" t="s">
        <v>1532</v>
      </c>
      <c r="C1262" s="174" t="s">
        <v>1545</v>
      </c>
      <c r="D1262" s="175" t="s">
        <v>1044</v>
      </c>
      <c r="E1262" s="175" t="s">
        <v>1045</v>
      </c>
    </row>
    <row r="1263" spans="1:5" x14ac:dyDescent="0.15">
      <c r="A1263" s="174" t="s">
        <v>1531</v>
      </c>
      <c r="B1263" s="174" t="s">
        <v>257</v>
      </c>
      <c r="C1263" s="174" t="s">
        <v>1546</v>
      </c>
      <c r="D1263" s="175" t="s">
        <v>1044</v>
      </c>
      <c r="E1263" s="175" t="s">
        <v>1045</v>
      </c>
    </row>
    <row r="1264" spans="1:5" x14ac:dyDescent="0.15">
      <c r="A1264" s="174" t="s">
        <v>1531</v>
      </c>
      <c r="B1264" s="174" t="s">
        <v>257</v>
      </c>
      <c r="C1264" s="174" t="s">
        <v>1547</v>
      </c>
      <c r="D1264" s="175" t="s">
        <v>1044</v>
      </c>
      <c r="E1264" s="175" t="s">
        <v>1045</v>
      </c>
    </row>
    <row r="1265" spans="1:5" x14ac:dyDescent="0.15">
      <c r="A1265" s="174" t="s">
        <v>1531</v>
      </c>
      <c r="B1265" s="174" t="s">
        <v>257</v>
      </c>
      <c r="C1265" s="174" t="s">
        <v>1548</v>
      </c>
      <c r="D1265" s="175" t="s">
        <v>1789</v>
      </c>
      <c r="E1265" s="175" t="s">
        <v>1790</v>
      </c>
    </row>
    <row r="1266" spans="1:5" x14ac:dyDescent="0.15">
      <c r="A1266" s="174" t="s">
        <v>1531</v>
      </c>
      <c r="B1266" s="174" t="s">
        <v>257</v>
      </c>
      <c r="C1266" s="174" t="s">
        <v>1778</v>
      </c>
      <c r="D1266" s="175" t="s">
        <v>1789</v>
      </c>
      <c r="E1266" s="175" t="s">
        <v>1790</v>
      </c>
    </row>
    <row r="1267" spans="1:5" x14ac:dyDescent="0.15">
      <c r="A1267" s="174" t="s">
        <v>1531</v>
      </c>
      <c r="B1267" s="174" t="s">
        <v>257</v>
      </c>
      <c r="C1267" s="174" t="s">
        <v>1549</v>
      </c>
      <c r="D1267" s="175" t="s">
        <v>1044</v>
      </c>
      <c r="E1267" s="175" t="s">
        <v>1045</v>
      </c>
    </row>
    <row r="1268" spans="1:5" x14ac:dyDescent="0.15">
      <c r="A1268" s="174" t="s">
        <v>1531</v>
      </c>
      <c r="B1268" s="174" t="s">
        <v>257</v>
      </c>
      <c r="C1268" s="174" t="s">
        <v>1550</v>
      </c>
      <c r="D1268" s="175" t="s">
        <v>1044</v>
      </c>
      <c r="E1268" s="175" t="s">
        <v>1045</v>
      </c>
    </row>
    <row r="1269" spans="1:5" x14ac:dyDescent="0.15">
      <c r="A1269" s="174" t="s">
        <v>1531</v>
      </c>
      <c r="B1269" s="174" t="s">
        <v>257</v>
      </c>
      <c r="C1269" s="174" t="s">
        <v>1551</v>
      </c>
      <c r="D1269" s="175" t="s">
        <v>1044</v>
      </c>
      <c r="E1269" s="175" t="s">
        <v>1045</v>
      </c>
    </row>
    <row r="1270" spans="1:5" x14ac:dyDescent="0.15">
      <c r="A1270" s="174" t="s">
        <v>1531</v>
      </c>
      <c r="B1270" s="174" t="s">
        <v>257</v>
      </c>
      <c r="C1270" s="174" t="s">
        <v>1552</v>
      </c>
      <c r="D1270" s="175" t="s">
        <v>1044</v>
      </c>
      <c r="E1270" s="175" t="s">
        <v>1045</v>
      </c>
    </row>
    <row r="1271" spans="1:5" x14ac:dyDescent="0.15">
      <c r="A1271" s="174" t="s">
        <v>1531</v>
      </c>
      <c r="B1271" s="174" t="s">
        <v>257</v>
      </c>
      <c r="C1271" s="174" t="s">
        <v>1553</v>
      </c>
      <c r="D1271" s="175" t="s">
        <v>1044</v>
      </c>
      <c r="E1271" s="175" t="s">
        <v>1045</v>
      </c>
    </row>
    <row r="1272" spans="1:5" x14ac:dyDescent="0.15">
      <c r="A1272" s="174" t="s">
        <v>1531</v>
      </c>
      <c r="B1272" s="174" t="s">
        <v>257</v>
      </c>
      <c r="C1272" s="174" t="s">
        <v>1554</v>
      </c>
      <c r="D1272" s="175" t="s">
        <v>1044</v>
      </c>
      <c r="E1272" s="175" t="s">
        <v>1045</v>
      </c>
    </row>
    <row r="1273" spans="1:5" x14ac:dyDescent="0.15">
      <c r="A1273" s="174" t="s">
        <v>1531</v>
      </c>
      <c r="B1273" s="174" t="s">
        <v>257</v>
      </c>
      <c r="C1273" s="174" t="s">
        <v>1555</v>
      </c>
      <c r="D1273" s="175" t="s">
        <v>1044</v>
      </c>
      <c r="E1273" s="175" t="s">
        <v>1045</v>
      </c>
    </row>
    <row r="1274" spans="1:5" x14ac:dyDescent="0.15">
      <c r="A1274" s="174" t="s">
        <v>1531</v>
      </c>
      <c r="B1274" s="174" t="s">
        <v>257</v>
      </c>
      <c r="C1274" s="174" t="s">
        <v>1556</v>
      </c>
      <c r="D1274" s="175" t="s">
        <v>1044</v>
      </c>
      <c r="E1274" s="175" t="s">
        <v>1045</v>
      </c>
    </row>
    <row r="1275" spans="1:5" x14ac:dyDescent="0.15">
      <c r="A1275" s="174" t="s">
        <v>1531</v>
      </c>
      <c r="B1275" s="174" t="s">
        <v>257</v>
      </c>
      <c r="C1275" s="174" t="s">
        <v>1557</v>
      </c>
      <c r="D1275" s="175" t="s">
        <v>1044</v>
      </c>
      <c r="E1275" s="175" t="s">
        <v>1045</v>
      </c>
    </row>
    <row r="1276" spans="1:5" x14ac:dyDescent="0.15">
      <c r="A1276" s="174" t="s">
        <v>1531</v>
      </c>
      <c r="B1276" s="174" t="s">
        <v>257</v>
      </c>
      <c r="C1276" s="174" t="s">
        <v>1558</v>
      </c>
      <c r="D1276" s="175" t="s">
        <v>1044</v>
      </c>
      <c r="E1276" s="175" t="s">
        <v>1045</v>
      </c>
    </row>
    <row r="1277" spans="1:5" x14ac:dyDescent="0.15">
      <c r="A1277" s="174" t="s">
        <v>1531</v>
      </c>
      <c r="B1277" s="174" t="s">
        <v>257</v>
      </c>
      <c r="C1277" s="174" t="s">
        <v>1559</v>
      </c>
      <c r="D1277" s="175" t="s">
        <v>1044</v>
      </c>
      <c r="E1277" s="175" t="s">
        <v>1045</v>
      </c>
    </row>
    <row r="1278" spans="1:5" x14ac:dyDescent="0.15">
      <c r="A1278" s="174" t="s">
        <v>1531</v>
      </c>
      <c r="B1278" s="174" t="s">
        <v>257</v>
      </c>
      <c r="C1278" s="174" t="s">
        <v>1560</v>
      </c>
      <c r="D1278" s="175" t="s">
        <v>1044</v>
      </c>
      <c r="E1278" s="175" t="s">
        <v>1045</v>
      </c>
    </row>
    <row r="1279" spans="1:5" x14ac:dyDescent="0.15">
      <c r="A1279" s="174" t="s">
        <v>1531</v>
      </c>
      <c r="B1279" s="174" t="s">
        <v>257</v>
      </c>
      <c r="C1279" s="174" t="s">
        <v>1561</v>
      </c>
      <c r="D1279" s="175" t="s">
        <v>1789</v>
      </c>
      <c r="E1279" s="175" t="s">
        <v>1790</v>
      </c>
    </row>
    <row r="1280" spans="1:5" x14ac:dyDescent="0.15">
      <c r="A1280" s="174" t="s">
        <v>1531</v>
      </c>
      <c r="B1280" s="174" t="s">
        <v>1562</v>
      </c>
      <c r="C1280" s="174" t="s">
        <v>1563</v>
      </c>
      <c r="D1280" s="175" t="s">
        <v>1044</v>
      </c>
      <c r="E1280" s="175" t="s">
        <v>180</v>
      </c>
    </row>
    <row r="1281" spans="1:5" x14ac:dyDescent="0.15">
      <c r="A1281" s="174" t="s">
        <v>1531</v>
      </c>
      <c r="B1281" s="174" t="s">
        <v>1562</v>
      </c>
      <c r="C1281" s="174" t="s">
        <v>1564</v>
      </c>
      <c r="D1281" s="175" t="s">
        <v>1044</v>
      </c>
      <c r="E1281" s="175" t="s">
        <v>180</v>
      </c>
    </row>
    <row r="1282" spans="1:5" x14ac:dyDescent="0.15">
      <c r="A1282" s="174" t="s">
        <v>1531</v>
      </c>
      <c r="B1282" s="174" t="s">
        <v>1562</v>
      </c>
      <c r="C1282" s="174" t="s">
        <v>1565</v>
      </c>
      <c r="D1282" s="175" t="s">
        <v>1044</v>
      </c>
      <c r="E1282" s="175" t="s">
        <v>180</v>
      </c>
    </row>
    <row r="1283" spans="1:5" x14ac:dyDescent="0.15">
      <c r="A1283" s="174" t="s">
        <v>1531</v>
      </c>
      <c r="B1283" s="174" t="s">
        <v>1562</v>
      </c>
      <c r="C1283" s="174" t="s">
        <v>1566</v>
      </c>
      <c r="D1283" s="175" t="s">
        <v>1044</v>
      </c>
      <c r="E1283" s="175" t="s">
        <v>180</v>
      </c>
    </row>
    <row r="1284" spans="1:5" x14ac:dyDescent="0.15">
      <c r="A1284" s="174" t="s">
        <v>1531</v>
      </c>
      <c r="B1284" s="174" t="s">
        <v>1562</v>
      </c>
      <c r="C1284" s="174" t="s">
        <v>1567</v>
      </c>
      <c r="D1284" s="175" t="s">
        <v>1044</v>
      </c>
      <c r="E1284" s="175" t="s">
        <v>180</v>
      </c>
    </row>
    <row r="1285" spans="1:5" x14ac:dyDescent="0.15">
      <c r="A1285" s="174" t="s">
        <v>1531</v>
      </c>
      <c r="B1285" s="174" t="s">
        <v>1562</v>
      </c>
      <c r="C1285" s="174" t="s">
        <v>1568</v>
      </c>
      <c r="D1285" s="175" t="s">
        <v>1044</v>
      </c>
      <c r="E1285" s="175" t="s">
        <v>180</v>
      </c>
    </row>
    <row r="1286" spans="1:5" x14ac:dyDescent="0.15">
      <c r="A1286" s="174" t="s">
        <v>1531</v>
      </c>
      <c r="B1286" s="174" t="s">
        <v>1562</v>
      </c>
      <c r="C1286" s="174" t="s">
        <v>1569</v>
      </c>
      <c r="D1286" s="175" t="s">
        <v>1044</v>
      </c>
      <c r="E1286" s="175" t="s">
        <v>180</v>
      </c>
    </row>
    <row r="1287" spans="1:5" x14ac:dyDescent="0.15">
      <c r="A1287" s="174" t="s">
        <v>1531</v>
      </c>
      <c r="B1287" s="174" t="s">
        <v>1562</v>
      </c>
      <c r="C1287" s="174" t="s">
        <v>1570</v>
      </c>
      <c r="D1287" s="175" t="s">
        <v>1044</v>
      </c>
      <c r="E1287" s="175" t="s">
        <v>180</v>
      </c>
    </row>
    <row r="1288" spans="1:5" x14ac:dyDescent="0.15">
      <c r="A1288" s="174" t="s">
        <v>1531</v>
      </c>
      <c r="B1288" s="174" t="s">
        <v>1562</v>
      </c>
      <c r="C1288" s="174" t="s">
        <v>1571</v>
      </c>
      <c r="D1288" s="175" t="s">
        <v>1044</v>
      </c>
      <c r="E1288" s="175" t="s">
        <v>180</v>
      </c>
    </row>
    <row r="1289" spans="1:5" x14ac:dyDescent="0.15">
      <c r="A1289" s="174" t="s">
        <v>1531</v>
      </c>
      <c r="B1289" s="174" t="s">
        <v>1562</v>
      </c>
      <c r="C1289" s="174" t="s">
        <v>1572</v>
      </c>
      <c r="D1289" s="175" t="s">
        <v>1044</v>
      </c>
      <c r="E1289" s="175" t="s">
        <v>180</v>
      </c>
    </row>
    <row r="1290" spans="1:5" x14ac:dyDescent="0.15">
      <c r="A1290" s="174" t="s">
        <v>1531</v>
      </c>
      <c r="B1290" s="174" t="s">
        <v>1900</v>
      </c>
      <c r="C1290" s="174" t="s">
        <v>1868</v>
      </c>
      <c r="D1290" s="175" t="s">
        <v>1898</v>
      </c>
      <c r="E1290" s="175" t="s">
        <v>1901</v>
      </c>
    </row>
    <row r="1291" spans="1:5" x14ac:dyDescent="0.15">
      <c r="A1291" s="174" t="s">
        <v>1531</v>
      </c>
      <c r="B1291" s="174" t="s">
        <v>1562</v>
      </c>
      <c r="C1291" s="174" t="s">
        <v>1573</v>
      </c>
      <c r="D1291" s="175" t="s">
        <v>1044</v>
      </c>
      <c r="E1291" s="175" t="s">
        <v>180</v>
      </c>
    </row>
    <row r="1292" spans="1:5" x14ac:dyDescent="0.15">
      <c r="A1292" s="174" t="s">
        <v>1531</v>
      </c>
      <c r="B1292" s="174" t="s">
        <v>1562</v>
      </c>
      <c r="C1292" s="174" t="s">
        <v>1574</v>
      </c>
      <c r="D1292" s="175" t="s">
        <v>1044</v>
      </c>
      <c r="E1292" s="175" t="s">
        <v>180</v>
      </c>
    </row>
    <row r="1293" spans="1:5" x14ac:dyDescent="0.15">
      <c r="A1293" s="174" t="s">
        <v>1531</v>
      </c>
      <c r="B1293" s="174" t="s">
        <v>1562</v>
      </c>
      <c r="C1293" s="174" t="s">
        <v>1869</v>
      </c>
      <c r="D1293" s="175" t="s">
        <v>1044</v>
      </c>
      <c r="E1293" s="175" t="s">
        <v>180</v>
      </c>
    </row>
    <row r="1294" spans="1:5" x14ac:dyDescent="0.15">
      <c r="A1294" s="174" t="s">
        <v>1531</v>
      </c>
      <c r="B1294" s="174" t="s">
        <v>1562</v>
      </c>
      <c r="C1294" s="174" t="s">
        <v>1575</v>
      </c>
      <c r="D1294" s="175" t="s">
        <v>1044</v>
      </c>
      <c r="E1294" s="175" t="s">
        <v>180</v>
      </c>
    </row>
    <row r="1295" spans="1:5" x14ac:dyDescent="0.15">
      <c r="A1295" s="174" t="s">
        <v>1531</v>
      </c>
      <c r="B1295" s="174" t="s">
        <v>1562</v>
      </c>
      <c r="C1295" s="174" t="s">
        <v>1576</v>
      </c>
      <c r="D1295" s="175" t="s">
        <v>1044</v>
      </c>
      <c r="E1295" s="175" t="s">
        <v>180</v>
      </c>
    </row>
    <row r="1296" spans="1:5" x14ac:dyDescent="0.15">
      <c r="A1296" s="174" t="s">
        <v>1531</v>
      </c>
      <c r="B1296" s="174" t="s">
        <v>1562</v>
      </c>
      <c r="C1296" s="174" t="s">
        <v>1577</v>
      </c>
      <c r="D1296" s="175" t="s">
        <v>1044</v>
      </c>
      <c r="E1296" s="175" t="s">
        <v>180</v>
      </c>
    </row>
    <row r="1297" spans="1:5" x14ac:dyDescent="0.15">
      <c r="A1297" s="174" t="s">
        <v>1531</v>
      </c>
      <c r="B1297" s="174" t="s">
        <v>1562</v>
      </c>
      <c r="C1297" s="174" t="s">
        <v>1578</v>
      </c>
      <c r="D1297" s="175" t="s">
        <v>1044</v>
      </c>
      <c r="E1297" s="175" t="s">
        <v>180</v>
      </c>
    </row>
    <row r="1298" spans="1:5" x14ac:dyDescent="0.15">
      <c r="A1298" s="174" t="s">
        <v>1531</v>
      </c>
      <c r="B1298" s="174" t="s">
        <v>1562</v>
      </c>
      <c r="C1298" s="174" t="s">
        <v>1579</v>
      </c>
      <c r="D1298" s="175" t="s">
        <v>1044</v>
      </c>
      <c r="E1298" s="175" t="s">
        <v>180</v>
      </c>
    </row>
    <row r="1299" spans="1:5" x14ac:dyDescent="0.15">
      <c r="A1299" s="174" t="s">
        <v>1531</v>
      </c>
      <c r="B1299" s="174" t="s">
        <v>1562</v>
      </c>
      <c r="C1299" s="174" t="s">
        <v>1580</v>
      </c>
      <c r="D1299" s="175" t="s">
        <v>1044</v>
      </c>
      <c r="E1299" s="175" t="s">
        <v>180</v>
      </c>
    </row>
    <row r="1300" spans="1:5" x14ac:dyDescent="0.15">
      <c r="A1300" s="174" t="s">
        <v>1531</v>
      </c>
      <c r="B1300" s="174" t="s">
        <v>1562</v>
      </c>
      <c r="C1300" s="174" t="s">
        <v>1581</v>
      </c>
      <c r="D1300" s="175" t="s">
        <v>1044</v>
      </c>
      <c r="E1300" s="175" t="s">
        <v>180</v>
      </c>
    </row>
    <row r="1301" spans="1:5" x14ac:dyDescent="0.15">
      <c r="A1301" s="174" t="s">
        <v>1531</v>
      </c>
      <c r="B1301" s="174" t="s">
        <v>1562</v>
      </c>
      <c r="C1301" s="174" t="s">
        <v>1582</v>
      </c>
      <c r="D1301" s="175" t="s">
        <v>1044</v>
      </c>
      <c r="E1301" s="175" t="s">
        <v>180</v>
      </c>
    </row>
    <row r="1302" spans="1:5" x14ac:dyDescent="0.15">
      <c r="A1302" s="174" t="s">
        <v>1531</v>
      </c>
      <c r="B1302" s="174" t="s">
        <v>1562</v>
      </c>
      <c r="C1302" s="174" t="s">
        <v>1583</v>
      </c>
      <c r="D1302" s="175" t="s">
        <v>1044</v>
      </c>
      <c r="E1302" s="175" t="s">
        <v>180</v>
      </c>
    </row>
    <row r="1303" spans="1:5" x14ac:dyDescent="0.15">
      <c r="A1303" s="174" t="s">
        <v>1531</v>
      </c>
      <c r="B1303" s="174" t="s">
        <v>1562</v>
      </c>
      <c r="C1303" s="174" t="s">
        <v>1584</v>
      </c>
      <c r="D1303" s="175" t="s">
        <v>1044</v>
      </c>
      <c r="E1303" s="175" t="s">
        <v>180</v>
      </c>
    </row>
    <row r="1304" spans="1:5" x14ac:dyDescent="0.15">
      <c r="A1304" s="174" t="s">
        <v>1531</v>
      </c>
      <c r="B1304" s="174" t="s">
        <v>1562</v>
      </c>
      <c r="C1304" s="174" t="s">
        <v>1585</v>
      </c>
      <c r="D1304" s="175" t="s">
        <v>1044</v>
      </c>
      <c r="E1304" s="175" t="s">
        <v>180</v>
      </c>
    </row>
    <row r="1305" spans="1:5" x14ac:dyDescent="0.15">
      <c r="A1305" s="174" t="s">
        <v>1531</v>
      </c>
      <c r="B1305" s="174" t="s">
        <v>1562</v>
      </c>
      <c r="C1305" s="174" t="s">
        <v>1586</v>
      </c>
      <c r="D1305" s="175" t="s">
        <v>1044</v>
      </c>
      <c r="E1305" s="175" t="s">
        <v>180</v>
      </c>
    </row>
    <row r="1306" spans="1:5" x14ac:dyDescent="0.15">
      <c r="A1306" s="174" t="s">
        <v>1531</v>
      </c>
      <c r="B1306" s="174" t="s">
        <v>1562</v>
      </c>
      <c r="C1306" s="174" t="s">
        <v>1587</v>
      </c>
      <c r="D1306" s="175" t="s">
        <v>1044</v>
      </c>
      <c r="E1306" s="175" t="s">
        <v>180</v>
      </c>
    </row>
    <row r="1307" spans="1:5" x14ac:dyDescent="0.15">
      <c r="A1307" s="174" t="s">
        <v>1531</v>
      </c>
      <c r="B1307" s="174" t="s">
        <v>1562</v>
      </c>
      <c r="C1307" s="174" t="s">
        <v>1588</v>
      </c>
      <c r="D1307" s="175" t="s">
        <v>1044</v>
      </c>
      <c r="E1307" s="175" t="s">
        <v>180</v>
      </c>
    </row>
    <row r="1308" spans="1:5" x14ac:dyDescent="0.15">
      <c r="A1308" s="174" t="s">
        <v>1531</v>
      </c>
      <c r="B1308" s="174" t="s">
        <v>1562</v>
      </c>
      <c r="C1308" s="174" t="s">
        <v>1589</v>
      </c>
      <c r="D1308" s="175" t="s">
        <v>1044</v>
      </c>
      <c r="E1308" s="175" t="s">
        <v>180</v>
      </c>
    </row>
    <row r="1309" spans="1:5" x14ac:dyDescent="0.15">
      <c r="A1309" s="174" t="s">
        <v>1531</v>
      </c>
      <c r="B1309" s="174" t="s">
        <v>1562</v>
      </c>
      <c r="C1309" s="174" t="s">
        <v>1590</v>
      </c>
      <c r="D1309" s="175" t="s">
        <v>1044</v>
      </c>
      <c r="E1309" s="175" t="s">
        <v>180</v>
      </c>
    </row>
    <row r="1310" spans="1:5" x14ac:dyDescent="0.15">
      <c r="A1310" s="174" t="s">
        <v>1531</v>
      </c>
      <c r="B1310" s="174" t="s">
        <v>1562</v>
      </c>
      <c r="C1310" s="174" t="s">
        <v>1591</v>
      </c>
      <c r="D1310" s="175" t="s">
        <v>1044</v>
      </c>
      <c r="E1310" s="175" t="s">
        <v>180</v>
      </c>
    </row>
    <row r="1311" spans="1:5" x14ac:dyDescent="0.15">
      <c r="A1311" s="174" t="s">
        <v>1531</v>
      </c>
      <c r="B1311" s="174" t="s">
        <v>1562</v>
      </c>
      <c r="C1311" s="174" t="s">
        <v>1592</v>
      </c>
      <c r="D1311" s="175" t="s">
        <v>1044</v>
      </c>
      <c r="E1311" s="175" t="s">
        <v>180</v>
      </c>
    </row>
    <row r="1312" spans="1:5" x14ac:dyDescent="0.15">
      <c r="A1312" s="174" t="s">
        <v>1531</v>
      </c>
      <c r="B1312" s="174" t="s">
        <v>1562</v>
      </c>
      <c r="C1312" s="174" t="s">
        <v>1593</v>
      </c>
      <c r="D1312" s="175" t="s">
        <v>1044</v>
      </c>
      <c r="E1312" s="175" t="s">
        <v>180</v>
      </c>
    </row>
    <row r="1313" spans="1:5" x14ac:dyDescent="0.15">
      <c r="A1313" s="174" t="s">
        <v>1531</v>
      </c>
      <c r="B1313" s="174" t="s">
        <v>1562</v>
      </c>
      <c r="C1313" s="174" t="s">
        <v>1594</v>
      </c>
      <c r="D1313" s="175" t="s">
        <v>1044</v>
      </c>
      <c r="E1313" s="175" t="s">
        <v>180</v>
      </c>
    </row>
    <row r="1314" spans="1:5" x14ac:dyDescent="0.15">
      <c r="A1314" s="174" t="s">
        <v>1531</v>
      </c>
      <c r="B1314" s="174" t="s">
        <v>1562</v>
      </c>
      <c r="C1314" s="174" t="s">
        <v>1595</v>
      </c>
      <c r="D1314" s="175" t="s">
        <v>1044</v>
      </c>
      <c r="E1314" s="175" t="s">
        <v>180</v>
      </c>
    </row>
    <row r="1315" spans="1:5" x14ac:dyDescent="0.15">
      <c r="A1315" s="174" t="s">
        <v>1531</v>
      </c>
      <c r="B1315" s="174" t="s">
        <v>1562</v>
      </c>
      <c r="C1315" s="174" t="s">
        <v>1596</v>
      </c>
      <c r="D1315" s="175" t="s">
        <v>1044</v>
      </c>
      <c r="E1315" s="175" t="s">
        <v>180</v>
      </c>
    </row>
    <row r="1316" spans="1:5" x14ac:dyDescent="0.15">
      <c r="A1316" s="174" t="s">
        <v>1531</v>
      </c>
      <c r="B1316" s="174" t="s">
        <v>1562</v>
      </c>
      <c r="C1316" s="174" t="s">
        <v>1597</v>
      </c>
      <c r="D1316" s="175" t="s">
        <v>1044</v>
      </c>
      <c r="E1316" s="175" t="s">
        <v>180</v>
      </c>
    </row>
    <row r="1317" spans="1:5" x14ac:dyDescent="0.15">
      <c r="A1317" s="174" t="s">
        <v>1531</v>
      </c>
      <c r="B1317" s="174" t="s">
        <v>1562</v>
      </c>
      <c r="C1317" s="174" t="s">
        <v>1598</v>
      </c>
      <c r="D1317" s="175" t="s">
        <v>1044</v>
      </c>
      <c r="E1317" s="175" t="s">
        <v>180</v>
      </c>
    </row>
    <row r="1318" spans="1:5" x14ac:dyDescent="0.15">
      <c r="A1318" s="174" t="s">
        <v>1599</v>
      </c>
      <c r="B1318" s="174" t="s">
        <v>1600</v>
      </c>
      <c r="C1318" s="174" t="s">
        <v>1601</v>
      </c>
      <c r="D1318" s="175" t="s">
        <v>1044</v>
      </c>
      <c r="E1318" s="175" t="s">
        <v>1045</v>
      </c>
    </row>
    <row r="1319" spans="1:5" x14ac:dyDescent="0.15">
      <c r="A1319" s="174" t="s">
        <v>1599</v>
      </c>
      <c r="B1319" s="174" t="s">
        <v>1600</v>
      </c>
      <c r="C1319" s="174" t="s">
        <v>1602</v>
      </c>
      <c r="D1319" s="175" t="s">
        <v>1044</v>
      </c>
      <c r="E1319" s="175" t="s">
        <v>1045</v>
      </c>
    </row>
    <row r="1320" spans="1:5" x14ac:dyDescent="0.15">
      <c r="A1320" s="174" t="s">
        <v>1599</v>
      </c>
      <c r="B1320" s="174" t="s">
        <v>1600</v>
      </c>
      <c r="C1320" s="174" t="s">
        <v>1603</v>
      </c>
      <c r="D1320" s="175" t="s">
        <v>1044</v>
      </c>
      <c r="E1320" s="175" t="s">
        <v>1045</v>
      </c>
    </row>
    <row r="1321" spans="1:5" x14ac:dyDescent="0.15">
      <c r="A1321" s="174" t="s">
        <v>1599</v>
      </c>
      <c r="B1321" s="174" t="s">
        <v>1600</v>
      </c>
      <c r="C1321" s="174" t="s">
        <v>1870</v>
      </c>
      <c r="D1321" s="175" t="s">
        <v>1044</v>
      </c>
      <c r="E1321" s="175" t="s">
        <v>1045</v>
      </c>
    </row>
    <row r="1322" spans="1:5" x14ac:dyDescent="0.15">
      <c r="A1322" s="174" t="s">
        <v>1599</v>
      </c>
      <c r="B1322" s="174" t="s">
        <v>1600</v>
      </c>
      <c r="C1322" s="174" t="s">
        <v>1926</v>
      </c>
      <c r="D1322" s="175" t="s">
        <v>1898</v>
      </c>
      <c r="E1322" s="175" t="s">
        <v>1899</v>
      </c>
    </row>
    <row r="1323" spans="1:5" x14ac:dyDescent="0.15">
      <c r="A1323" s="174" t="s">
        <v>1599</v>
      </c>
      <c r="B1323" s="174" t="s">
        <v>1600</v>
      </c>
      <c r="C1323" s="174" t="s">
        <v>1604</v>
      </c>
      <c r="D1323" s="175" t="s">
        <v>1044</v>
      </c>
      <c r="E1323" s="175" t="s">
        <v>1045</v>
      </c>
    </row>
    <row r="1324" spans="1:5" x14ac:dyDescent="0.15">
      <c r="A1324" s="174" t="s">
        <v>1599</v>
      </c>
      <c r="B1324" s="174" t="s">
        <v>1600</v>
      </c>
      <c r="C1324" s="174" t="s">
        <v>1605</v>
      </c>
      <c r="D1324" s="175" t="s">
        <v>1044</v>
      </c>
      <c r="E1324" s="175" t="s">
        <v>1045</v>
      </c>
    </row>
    <row r="1325" spans="1:5" x14ac:dyDescent="0.15">
      <c r="A1325" s="174" t="s">
        <v>1599</v>
      </c>
      <c r="B1325" s="174" t="s">
        <v>1600</v>
      </c>
      <c r="C1325" s="174" t="s">
        <v>1606</v>
      </c>
      <c r="D1325" s="175" t="s">
        <v>1044</v>
      </c>
      <c r="E1325" s="175" t="s">
        <v>1045</v>
      </c>
    </row>
    <row r="1326" spans="1:5" x14ac:dyDescent="0.15">
      <c r="A1326" s="174" t="s">
        <v>1599</v>
      </c>
      <c r="B1326" s="174" t="s">
        <v>1600</v>
      </c>
      <c r="C1326" s="174" t="s">
        <v>1607</v>
      </c>
      <c r="D1326" s="175" t="s">
        <v>1044</v>
      </c>
      <c r="E1326" s="175" t="s">
        <v>1045</v>
      </c>
    </row>
    <row r="1327" spans="1:5" x14ac:dyDescent="0.15">
      <c r="A1327" s="174" t="s">
        <v>1599</v>
      </c>
      <c r="B1327" s="174" t="s">
        <v>1600</v>
      </c>
      <c r="C1327" s="174" t="s">
        <v>1608</v>
      </c>
      <c r="D1327" s="175" t="s">
        <v>1044</v>
      </c>
      <c r="E1327" s="175" t="s">
        <v>1045</v>
      </c>
    </row>
    <row r="1328" spans="1:5" x14ac:dyDescent="0.15">
      <c r="A1328" s="174" t="s">
        <v>1599</v>
      </c>
      <c r="B1328" s="174" t="s">
        <v>1600</v>
      </c>
      <c r="C1328" s="174" t="s">
        <v>1609</v>
      </c>
      <c r="D1328" s="175" t="s">
        <v>1044</v>
      </c>
      <c r="E1328" s="175" t="s">
        <v>1045</v>
      </c>
    </row>
    <row r="1329" spans="1:5" x14ac:dyDescent="0.15">
      <c r="A1329" s="174" t="s">
        <v>1599</v>
      </c>
      <c r="B1329" s="174" t="s">
        <v>1600</v>
      </c>
      <c r="C1329" s="174" t="s">
        <v>1610</v>
      </c>
      <c r="D1329" s="175" t="s">
        <v>1044</v>
      </c>
      <c r="E1329" s="175" t="s">
        <v>1045</v>
      </c>
    </row>
    <row r="1330" spans="1:5" x14ac:dyDescent="0.15">
      <c r="A1330" s="174" t="s">
        <v>1599</v>
      </c>
      <c r="B1330" s="174" t="s">
        <v>1600</v>
      </c>
      <c r="C1330" s="174" t="s">
        <v>1611</v>
      </c>
      <c r="D1330" s="175" t="s">
        <v>1044</v>
      </c>
      <c r="E1330" s="175" t="s">
        <v>1045</v>
      </c>
    </row>
    <row r="1331" spans="1:5" x14ac:dyDescent="0.15">
      <c r="A1331" s="174" t="s">
        <v>1599</v>
      </c>
      <c r="B1331" s="174" t="s">
        <v>1600</v>
      </c>
      <c r="C1331" s="174" t="s">
        <v>1927</v>
      </c>
      <c r="D1331" s="175" t="s">
        <v>1044</v>
      </c>
      <c r="E1331" s="175" t="s">
        <v>1045</v>
      </c>
    </row>
    <row r="1332" spans="1:5" x14ac:dyDescent="0.15">
      <c r="A1332" s="174" t="s">
        <v>1599</v>
      </c>
      <c r="B1332" s="174" t="s">
        <v>1600</v>
      </c>
      <c r="C1332" s="174" t="s">
        <v>1612</v>
      </c>
      <c r="D1332" s="175" t="s">
        <v>1044</v>
      </c>
      <c r="E1332" s="175" t="s">
        <v>1045</v>
      </c>
    </row>
    <row r="1333" spans="1:5" x14ac:dyDescent="0.15">
      <c r="A1333" s="174" t="s">
        <v>1599</v>
      </c>
      <c r="B1333" s="174" t="s">
        <v>1613</v>
      </c>
      <c r="C1333" s="174" t="s">
        <v>1614</v>
      </c>
      <c r="D1333" s="175" t="s">
        <v>1044</v>
      </c>
      <c r="E1333" s="175" t="s">
        <v>1045</v>
      </c>
    </row>
    <row r="1334" spans="1:5" x14ac:dyDescent="0.15">
      <c r="A1334" s="174" t="s">
        <v>1599</v>
      </c>
      <c r="B1334" s="174" t="s">
        <v>1613</v>
      </c>
      <c r="C1334" s="174" t="s">
        <v>1615</v>
      </c>
      <c r="D1334" s="175" t="s">
        <v>1044</v>
      </c>
      <c r="E1334" s="175" t="s">
        <v>1045</v>
      </c>
    </row>
    <row r="1335" spans="1:5" x14ac:dyDescent="0.15">
      <c r="A1335" s="174" t="s">
        <v>1599</v>
      </c>
      <c r="B1335" s="174" t="s">
        <v>1613</v>
      </c>
      <c r="C1335" s="174" t="s">
        <v>1616</v>
      </c>
      <c r="D1335" s="175" t="s">
        <v>1044</v>
      </c>
      <c r="E1335" s="175" t="s">
        <v>1045</v>
      </c>
    </row>
    <row r="1336" spans="1:5" x14ac:dyDescent="0.15">
      <c r="A1336" s="174" t="s">
        <v>1599</v>
      </c>
      <c r="B1336" s="174" t="s">
        <v>1613</v>
      </c>
      <c r="C1336" s="174" t="s">
        <v>1617</v>
      </c>
      <c r="D1336" s="175" t="s">
        <v>1044</v>
      </c>
      <c r="E1336" s="175" t="s">
        <v>1045</v>
      </c>
    </row>
    <row r="1337" spans="1:5" x14ac:dyDescent="0.15">
      <c r="A1337" s="174" t="s">
        <v>1599</v>
      </c>
      <c r="B1337" s="174" t="s">
        <v>1613</v>
      </c>
      <c r="C1337" s="174" t="s">
        <v>1618</v>
      </c>
      <c r="D1337" s="175" t="s">
        <v>1044</v>
      </c>
      <c r="E1337" s="175" t="s">
        <v>1045</v>
      </c>
    </row>
    <row r="1338" spans="1:5" x14ac:dyDescent="0.15">
      <c r="A1338" s="174" t="s">
        <v>1599</v>
      </c>
      <c r="B1338" s="174" t="s">
        <v>1613</v>
      </c>
      <c r="C1338" s="174" t="s">
        <v>1619</v>
      </c>
      <c r="D1338" s="175" t="s">
        <v>1044</v>
      </c>
      <c r="E1338" s="175" t="s">
        <v>1045</v>
      </c>
    </row>
    <row r="1339" spans="1:5" x14ac:dyDescent="0.15">
      <c r="A1339" s="174" t="s">
        <v>1599</v>
      </c>
      <c r="B1339" s="174" t="s">
        <v>1613</v>
      </c>
      <c r="C1339" s="174" t="s">
        <v>1620</v>
      </c>
      <c r="D1339" s="175" t="s">
        <v>1044</v>
      </c>
      <c r="E1339" s="175" t="s">
        <v>1045</v>
      </c>
    </row>
    <row r="1340" spans="1:5" x14ac:dyDescent="0.15">
      <c r="A1340" s="174" t="s">
        <v>1599</v>
      </c>
      <c r="B1340" s="174" t="s">
        <v>1613</v>
      </c>
      <c r="C1340" s="174" t="s">
        <v>1621</v>
      </c>
      <c r="D1340" s="175" t="s">
        <v>1044</v>
      </c>
      <c r="E1340" s="175" t="s">
        <v>1045</v>
      </c>
    </row>
    <row r="1341" spans="1:5" x14ac:dyDescent="0.15">
      <c r="A1341" s="174" t="s">
        <v>1599</v>
      </c>
      <c r="B1341" s="174" t="s">
        <v>1613</v>
      </c>
      <c r="C1341" s="174" t="s">
        <v>1622</v>
      </c>
      <c r="D1341" s="175" t="s">
        <v>1044</v>
      </c>
      <c r="E1341" s="175" t="s">
        <v>1045</v>
      </c>
    </row>
    <row r="1342" spans="1:5" x14ac:dyDescent="0.15">
      <c r="A1342" s="174" t="s">
        <v>1599</v>
      </c>
      <c r="B1342" s="174" t="s">
        <v>1613</v>
      </c>
      <c r="C1342" s="174" t="s">
        <v>1623</v>
      </c>
      <c r="D1342" s="175" t="s">
        <v>1044</v>
      </c>
      <c r="E1342" s="175" t="s">
        <v>1045</v>
      </c>
    </row>
    <row r="1343" spans="1:5" x14ac:dyDescent="0.15">
      <c r="A1343" s="174" t="s">
        <v>1599</v>
      </c>
      <c r="B1343" s="174" t="s">
        <v>1613</v>
      </c>
      <c r="C1343" s="174" t="s">
        <v>1624</v>
      </c>
      <c r="D1343" s="175" t="s">
        <v>1044</v>
      </c>
      <c r="E1343" s="175" t="s">
        <v>1045</v>
      </c>
    </row>
    <row r="1344" spans="1:5" x14ac:dyDescent="0.15">
      <c r="A1344" s="174" t="s">
        <v>1599</v>
      </c>
      <c r="B1344" s="174" t="s">
        <v>1613</v>
      </c>
      <c r="C1344" s="174" t="s">
        <v>1625</v>
      </c>
      <c r="D1344" s="175" t="s">
        <v>1044</v>
      </c>
      <c r="E1344" s="175" t="s">
        <v>1045</v>
      </c>
    </row>
    <row r="1345" spans="1:5" x14ac:dyDescent="0.15">
      <c r="A1345" s="174" t="s">
        <v>1599</v>
      </c>
      <c r="B1345" s="174" t="s">
        <v>1613</v>
      </c>
      <c r="C1345" s="174" t="s">
        <v>1626</v>
      </c>
      <c r="D1345" s="175" t="s">
        <v>1044</v>
      </c>
      <c r="E1345" s="175" t="s">
        <v>183</v>
      </c>
    </row>
    <row r="1346" spans="1:5" x14ac:dyDescent="0.15">
      <c r="A1346" s="174" t="s">
        <v>1599</v>
      </c>
      <c r="B1346" s="174" t="s">
        <v>1613</v>
      </c>
      <c r="C1346" s="174" t="s">
        <v>1627</v>
      </c>
      <c r="D1346" s="175" t="s">
        <v>1044</v>
      </c>
      <c r="E1346" s="175" t="s">
        <v>1045</v>
      </c>
    </row>
    <row r="1347" spans="1:5" x14ac:dyDescent="0.15">
      <c r="A1347" s="174" t="s">
        <v>1599</v>
      </c>
      <c r="B1347" s="174" t="s">
        <v>1613</v>
      </c>
      <c r="C1347" s="174" t="s">
        <v>1628</v>
      </c>
      <c r="D1347" s="175" t="s">
        <v>1044</v>
      </c>
      <c r="E1347" s="175" t="s">
        <v>1045</v>
      </c>
    </row>
    <row r="1348" spans="1:5" x14ac:dyDescent="0.15">
      <c r="A1348" s="174" t="s">
        <v>1599</v>
      </c>
      <c r="B1348" s="174" t="s">
        <v>1613</v>
      </c>
      <c r="C1348" s="174" t="s">
        <v>1629</v>
      </c>
      <c r="D1348" s="175" t="s">
        <v>1044</v>
      </c>
      <c r="E1348" s="175" t="s">
        <v>1045</v>
      </c>
    </row>
    <row r="1349" spans="1:5" x14ac:dyDescent="0.15">
      <c r="A1349" s="174" t="s">
        <v>1599</v>
      </c>
      <c r="B1349" s="174" t="s">
        <v>1613</v>
      </c>
      <c r="C1349" s="174" t="s">
        <v>1630</v>
      </c>
      <c r="D1349" s="175" t="s">
        <v>1044</v>
      </c>
      <c r="E1349" s="175" t="s">
        <v>1045</v>
      </c>
    </row>
    <row r="1350" spans="1:5" x14ac:dyDescent="0.15">
      <c r="A1350" s="174" t="s">
        <v>1599</v>
      </c>
      <c r="B1350" s="174" t="s">
        <v>1613</v>
      </c>
      <c r="C1350" s="174" t="s">
        <v>1631</v>
      </c>
      <c r="D1350" s="175" t="s">
        <v>1044</v>
      </c>
      <c r="E1350" s="175" t="s">
        <v>1045</v>
      </c>
    </row>
    <row r="1351" spans="1:5" x14ac:dyDescent="0.15">
      <c r="A1351" s="174" t="s">
        <v>1599</v>
      </c>
      <c r="B1351" s="174" t="s">
        <v>1613</v>
      </c>
      <c r="C1351" s="174" t="s">
        <v>1632</v>
      </c>
      <c r="D1351" s="175" t="s">
        <v>1044</v>
      </c>
      <c r="E1351" s="175" t="s">
        <v>1045</v>
      </c>
    </row>
    <row r="1352" spans="1:5" x14ac:dyDescent="0.15">
      <c r="A1352" s="174" t="s">
        <v>1599</v>
      </c>
      <c r="B1352" s="174" t="s">
        <v>1613</v>
      </c>
      <c r="C1352" s="174" t="s">
        <v>1633</v>
      </c>
      <c r="D1352" s="175" t="s">
        <v>1044</v>
      </c>
      <c r="E1352" s="175" t="s">
        <v>183</v>
      </c>
    </row>
    <row r="1353" spans="1:5" x14ac:dyDescent="0.15">
      <c r="A1353" s="174" t="s">
        <v>1599</v>
      </c>
      <c r="B1353" s="174" t="s">
        <v>1613</v>
      </c>
      <c r="C1353" s="174" t="s">
        <v>1634</v>
      </c>
      <c r="D1353" s="175" t="s">
        <v>1044</v>
      </c>
      <c r="E1353" s="175" t="s">
        <v>1045</v>
      </c>
    </row>
    <row r="1354" spans="1:5" x14ac:dyDescent="0.15">
      <c r="A1354" s="174" t="s">
        <v>1635</v>
      </c>
      <c r="B1354" s="174" t="s">
        <v>1636</v>
      </c>
      <c r="C1354" s="174" t="s">
        <v>1637</v>
      </c>
      <c r="D1354" s="175" t="s">
        <v>184</v>
      </c>
      <c r="E1354" s="175" t="s">
        <v>1638</v>
      </c>
    </row>
    <row r="1355" spans="1:5" x14ac:dyDescent="0.15">
      <c r="A1355" s="174" t="s">
        <v>1635</v>
      </c>
      <c r="B1355" s="174" t="s">
        <v>1636</v>
      </c>
      <c r="C1355" s="174" t="s">
        <v>1639</v>
      </c>
      <c r="D1355" s="175" t="s">
        <v>184</v>
      </c>
      <c r="E1355" s="175" t="s">
        <v>1638</v>
      </c>
    </row>
    <row r="1356" spans="1:5" x14ac:dyDescent="0.15">
      <c r="A1356" s="174" t="s">
        <v>1635</v>
      </c>
      <c r="B1356" s="174" t="s">
        <v>1636</v>
      </c>
      <c r="C1356" s="174" t="s">
        <v>1640</v>
      </c>
      <c r="D1356" s="175" t="s">
        <v>184</v>
      </c>
      <c r="E1356" s="175" t="s">
        <v>1638</v>
      </c>
    </row>
    <row r="1357" spans="1:5" x14ac:dyDescent="0.15">
      <c r="A1357" s="174" t="s">
        <v>1635</v>
      </c>
      <c r="B1357" s="174" t="s">
        <v>1636</v>
      </c>
      <c r="C1357" s="174" t="s">
        <v>1641</v>
      </c>
      <c r="D1357" s="175" t="s">
        <v>184</v>
      </c>
      <c r="E1357" s="175" t="s">
        <v>1638</v>
      </c>
    </row>
    <row r="1358" spans="1:5" x14ac:dyDescent="0.15">
      <c r="A1358" s="174" t="s">
        <v>1635</v>
      </c>
      <c r="B1358" s="174" t="s">
        <v>1636</v>
      </c>
      <c r="C1358" s="174" t="s">
        <v>1642</v>
      </c>
      <c r="D1358" s="175" t="s">
        <v>184</v>
      </c>
      <c r="E1358" s="175" t="s">
        <v>1638</v>
      </c>
    </row>
    <row r="1359" spans="1:5" x14ac:dyDescent="0.15">
      <c r="A1359" s="174" t="s">
        <v>1635</v>
      </c>
      <c r="B1359" s="174" t="s">
        <v>1636</v>
      </c>
      <c r="C1359" s="174" t="s">
        <v>1643</v>
      </c>
      <c r="D1359" s="175" t="s">
        <v>184</v>
      </c>
      <c r="E1359" s="175" t="s">
        <v>1638</v>
      </c>
    </row>
    <row r="1360" spans="1:5" x14ac:dyDescent="0.15">
      <c r="A1360" s="174" t="s">
        <v>1635</v>
      </c>
      <c r="B1360" s="174" t="s">
        <v>1636</v>
      </c>
      <c r="C1360" s="174" t="s">
        <v>1644</v>
      </c>
      <c r="D1360" s="175" t="s">
        <v>184</v>
      </c>
      <c r="E1360" s="175" t="s">
        <v>1638</v>
      </c>
    </row>
    <row r="1361" spans="1:5" x14ac:dyDescent="0.15">
      <c r="A1361" s="174" t="s">
        <v>1635</v>
      </c>
      <c r="B1361" s="174" t="s">
        <v>1636</v>
      </c>
      <c r="C1361" s="174" t="s">
        <v>1645</v>
      </c>
      <c r="D1361" s="175" t="s">
        <v>184</v>
      </c>
      <c r="E1361" s="175" t="s">
        <v>1638</v>
      </c>
    </row>
    <row r="1362" spans="1:5" x14ac:dyDescent="0.15">
      <c r="A1362" s="174" t="s">
        <v>1635</v>
      </c>
      <c r="B1362" s="174" t="s">
        <v>1636</v>
      </c>
      <c r="C1362" s="174" t="s">
        <v>1646</v>
      </c>
      <c r="D1362" s="175" t="s">
        <v>184</v>
      </c>
      <c r="E1362" s="175" t="s">
        <v>1638</v>
      </c>
    </row>
    <row r="1363" spans="1:5" x14ac:dyDescent="0.15">
      <c r="A1363" s="174" t="s">
        <v>1635</v>
      </c>
      <c r="B1363" s="174" t="s">
        <v>1636</v>
      </c>
      <c r="C1363" s="174" t="s">
        <v>1647</v>
      </c>
      <c r="D1363" s="175" t="s">
        <v>184</v>
      </c>
      <c r="E1363" s="175" t="s">
        <v>1638</v>
      </c>
    </row>
    <row r="1364" spans="1:5" x14ac:dyDescent="0.15">
      <c r="A1364" s="174" t="s">
        <v>1635</v>
      </c>
      <c r="B1364" s="174" t="s">
        <v>1636</v>
      </c>
      <c r="C1364" s="174" t="s">
        <v>1928</v>
      </c>
      <c r="D1364" s="175" t="s">
        <v>1902</v>
      </c>
      <c r="E1364" s="175" t="s">
        <v>1801</v>
      </c>
    </row>
    <row r="1365" spans="1:5" x14ac:dyDescent="0.15">
      <c r="A1365" s="174" t="s">
        <v>1635</v>
      </c>
      <c r="B1365" s="174" t="s">
        <v>1636</v>
      </c>
      <c r="C1365" s="174" t="s">
        <v>1648</v>
      </c>
      <c r="D1365" s="175" t="s">
        <v>184</v>
      </c>
      <c r="E1365" s="175" t="s">
        <v>1638</v>
      </c>
    </row>
    <row r="1366" spans="1:5" x14ac:dyDescent="0.15">
      <c r="A1366" s="174" t="s">
        <v>1635</v>
      </c>
      <c r="B1366" s="174" t="s">
        <v>1636</v>
      </c>
      <c r="C1366" s="174" t="s">
        <v>1649</v>
      </c>
      <c r="D1366" s="175" t="s">
        <v>184</v>
      </c>
      <c r="E1366" s="175" t="s">
        <v>1638</v>
      </c>
    </row>
    <row r="1367" spans="1:5" x14ac:dyDescent="0.15">
      <c r="A1367" s="174" t="s">
        <v>1635</v>
      </c>
      <c r="B1367" s="174" t="s">
        <v>1650</v>
      </c>
      <c r="C1367" s="174" t="s">
        <v>1651</v>
      </c>
      <c r="D1367" s="175" t="s">
        <v>185</v>
      </c>
      <c r="E1367" s="175" t="s">
        <v>1652</v>
      </c>
    </row>
    <row r="1368" spans="1:5" x14ac:dyDescent="0.15">
      <c r="A1368" s="174" t="s">
        <v>1635</v>
      </c>
      <c r="B1368" s="174" t="s">
        <v>1650</v>
      </c>
      <c r="C1368" s="174" t="s">
        <v>1653</v>
      </c>
      <c r="D1368" s="175" t="s">
        <v>185</v>
      </c>
      <c r="E1368" s="175" t="s">
        <v>1652</v>
      </c>
    </row>
    <row r="1369" spans="1:5" x14ac:dyDescent="0.15">
      <c r="A1369" s="174" t="s">
        <v>1635</v>
      </c>
      <c r="B1369" s="174" t="s">
        <v>1650</v>
      </c>
      <c r="C1369" s="174" t="s">
        <v>1654</v>
      </c>
      <c r="D1369" s="175" t="s">
        <v>185</v>
      </c>
      <c r="E1369" s="175" t="s">
        <v>1652</v>
      </c>
    </row>
    <row r="1370" spans="1:5" x14ac:dyDescent="0.15">
      <c r="A1370" s="174" t="s">
        <v>1635</v>
      </c>
      <c r="B1370" s="174" t="s">
        <v>1650</v>
      </c>
      <c r="C1370" s="174" t="s">
        <v>1655</v>
      </c>
      <c r="D1370" s="175" t="s">
        <v>185</v>
      </c>
      <c r="E1370" s="175" t="s">
        <v>1652</v>
      </c>
    </row>
    <row r="1371" spans="1:5" x14ac:dyDescent="0.15">
      <c r="A1371" s="174" t="s">
        <v>1635</v>
      </c>
      <c r="B1371" s="174" t="s">
        <v>1650</v>
      </c>
      <c r="C1371" s="174" t="s">
        <v>1656</v>
      </c>
      <c r="D1371" s="175" t="s">
        <v>185</v>
      </c>
      <c r="E1371" s="175" t="s">
        <v>1652</v>
      </c>
    </row>
    <row r="1372" spans="1:5" x14ac:dyDescent="0.15">
      <c r="A1372" s="174" t="s">
        <v>1635</v>
      </c>
      <c r="B1372" s="174" t="s">
        <v>1650</v>
      </c>
      <c r="C1372" s="174" t="s">
        <v>1657</v>
      </c>
      <c r="D1372" s="175" t="s">
        <v>185</v>
      </c>
      <c r="E1372" s="175" t="s">
        <v>1652</v>
      </c>
    </row>
    <row r="1373" spans="1:5" x14ac:dyDescent="0.15">
      <c r="A1373" s="174" t="s">
        <v>1635</v>
      </c>
      <c r="B1373" s="174" t="s">
        <v>1650</v>
      </c>
      <c r="C1373" s="174" t="s">
        <v>1658</v>
      </c>
      <c r="D1373" s="175" t="s">
        <v>185</v>
      </c>
      <c r="E1373" s="175" t="s">
        <v>1652</v>
      </c>
    </row>
    <row r="1374" spans="1:5" x14ac:dyDescent="0.15">
      <c r="A1374" s="174" t="s">
        <v>1635</v>
      </c>
      <c r="B1374" s="174" t="s">
        <v>1650</v>
      </c>
      <c r="C1374" s="174" t="s">
        <v>1659</v>
      </c>
      <c r="D1374" s="175" t="s">
        <v>185</v>
      </c>
      <c r="E1374" s="175" t="s">
        <v>1652</v>
      </c>
    </row>
    <row r="1375" spans="1:5" x14ac:dyDescent="0.15">
      <c r="A1375" s="174" t="s">
        <v>1635</v>
      </c>
      <c r="B1375" s="174" t="s">
        <v>1650</v>
      </c>
      <c r="C1375" s="174" t="s">
        <v>1660</v>
      </c>
      <c r="D1375" s="175" t="s">
        <v>185</v>
      </c>
      <c r="E1375" s="175" t="s">
        <v>1652</v>
      </c>
    </row>
    <row r="1376" spans="1:5" x14ac:dyDescent="0.15">
      <c r="A1376" s="174" t="s">
        <v>1635</v>
      </c>
      <c r="B1376" s="174" t="s">
        <v>1650</v>
      </c>
      <c r="C1376" s="174" t="s">
        <v>1661</v>
      </c>
      <c r="D1376" s="175" t="s">
        <v>185</v>
      </c>
      <c r="E1376" s="175" t="s">
        <v>1652</v>
      </c>
    </row>
    <row r="1377" spans="1:5" x14ac:dyDescent="0.15">
      <c r="A1377" s="174" t="s">
        <v>1635</v>
      </c>
      <c r="B1377" s="174" t="s">
        <v>1662</v>
      </c>
      <c r="C1377" s="174" t="s">
        <v>1663</v>
      </c>
      <c r="D1377" s="175" t="s">
        <v>1044</v>
      </c>
      <c r="E1377" s="175" t="s">
        <v>1045</v>
      </c>
    </row>
    <row r="1378" spans="1:5" x14ac:dyDescent="0.15">
      <c r="A1378" s="174" t="s">
        <v>1635</v>
      </c>
      <c r="B1378" s="174" t="s">
        <v>1662</v>
      </c>
      <c r="C1378" s="174" t="s">
        <v>1664</v>
      </c>
      <c r="D1378" s="175" t="s">
        <v>1044</v>
      </c>
      <c r="E1378" s="175" t="s">
        <v>1045</v>
      </c>
    </row>
    <row r="1379" spans="1:5" x14ac:dyDescent="0.15">
      <c r="A1379" s="174" t="s">
        <v>1635</v>
      </c>
      <c r="B1379" s="174" t="s">
        <v>1662</v>
      </c>
      <c r="C1379" s="174" t="s">
        <v>1665</v>
      </c>
      <c r="D1379" s="175" t="s">
        <v>1044</v>
      </c>
      <c r="E1379" s="175" t="s">
        <v>1045</v>
      </c>
    </row>
    <row r="1380" spans="1:5" x14ac:dyDescent="0.15">
      <c r="A1380" s="174" t="s">
        <v>1635</v>
      </c>
      <c r="B1380" s="174" t="s">
        <v>1662</v>
      </c>
      <c r="C1380" s="174" t="s">
        <v>1666</v>
      </c>
      <c r="D1380" s="175" t="s">
        <v>1044</v>
      </c>
      <c r="E1380" s="175" t="s">
        <v>1045</v>
      </c>
    </row>
    <row r="1381" spans="1:5" x14ac:dyDescent="0.15">
      <c r="A1381" s="174" t="s">
        <v>1635</v>
      </c>
      <c r="B1381" s="174" t="s">
        <v>1662</v>
      </c>
      <c r="C1381" s="174" t="s">
        <v>1667</v>
      </c>
      <c r="D1381" s="175" t="s">
        <v>1044</v>
      </c>
      <c r="E1381" s="175" t="s">
        <v>1045</v>
      </c>
    </row>
    <row r="1382" spans="1:5" x14ac:dyDescent="0.15">
      <c r="A1382" s="174" t="s">
        <v>1635</v>
      </c>
      <c r="B1382" s="174" t="s">
        <v>1662</v>
      </c>
      <c r="C1382" s="174" t="s">
        <v>1668</v>
      </c>
      <c r="D1382" s="175" t="s">
        <v>1044</v>
      </c>
      <c r="E1382" s="175" t="s">
        <v>1045</v>
      </c>
    </row>
    <row r="1383" spans="1:5" x14ac:dyDescent="0.15">
      <c r="A1383" s="174" t="s">
        <v>1635</v>
      </c>
      <c r="B1383" s="174" t="s">
        <v>1662</v>
      </c>
      <c r="C1383" s="174" t="s">
        <v>1669</v>
      </c>
      <c r="D1383" s="175" t="s">
        <v>1044</v>
      </c>
      <c r="E1383" s="175" t="s">
        <v>1045</v>
      </c>
    </row>
    <row r="1384" spans="1:5" x14ac:dyDescent="0.15">
      <c r="A1384" s="174" t="s">
        <v>1635</v>
      </c>
      <c r="B1384" s="174" t="s">
        <v>1662</v>
      </c>
      <c r="C1384" s="174" t="s">
        <v>1670</v>
      </c>
      <c r="D1384" s="175" t="s">
        <v>184</v>
      </c>
      <c r="E1384" s="175" t="s">
        <v>1638</v>
      </c>
    </row>
    <row r="1385" spans="1:5" ht="12" customHeight="1" x14ac:dyDescent="0.15">
      <c r="A1385" s="174" t="s">
        <v>1635</v>
      </c>
      <c r="B1385" s="174" t="s">
        <v>1662</v>
      </c>
      <c r="C1385" s="174" t="s">
        <v>1875</v>
      </c>
      <c r="D1385" s="175" t="s">
        <v>184</v>
      </c>
      <c r="E1385" s="175" t="s">
        <v>1638</v>
      </c>
    </row>
    <row r="1386" spans="1:5" ht="12" customHeight="1" x14ac:dyDescent="0.15">
      <c r="A1386" s="174" t="s">
        <v>1635</v>
      </c>
      <c r="B1386" s="174" t="s">
        <v>1662</v>
      </c>
      <c r="C1386" s="174" t="s">
        <v>1871</v>
      </c>
      <c r="D1386" s="175" t="s">
        <v>1044</v>
      </c>
      <c r="E1386" s="175" t="s">
        <v>1045</v>
      </c>
    </row>
    <row r="1387" spans="1:5" x14ac:dyDescent="0.15">
      <c r="A1387" s="174" t="s">
        <v>1635</v>
      </c>
      <c r="B1387" s="174" t="s">
        <v>1662</v>
      </c>
      <c r="C1387" s="174" t="s">
        <v>1872</v>
      </c>
      <c r="D1387" s="175" t="s">
        <v>1044</v>
      </c>
      <c r="E1387" s="175" t="s">
        <v>1045</v>
      </c>
    </row>
    <row r="1388" spans="1:5" x14ac:dyDescent="0.15">
      <c r="A1388" s="174" t="s">
        <v>1635</v>
      </c>
      <c r="B1388" s="174" t="s">
        <v>1662</v>
      </c>
      <c r="C1388" s="174" t="s">
        <v>1873</v>
      </c>
      <c r="D1388" s="175" t="s">
        <v>1044</v>
      </c>
      <c r="E1388" s="175" t="s">
        <v>1045</v>
      </c>
    </row>
    <row r="1389" spans="1:5" x14ac:dyDescent="0.15">
      <c r="A1389" s="174" t="s">
        <v>1635</v>
      </c>
      <c r="B1389" s="174" t="s">
        <v>1662</v>
      </c>
      <c r="C1389" s="174" t="s">
        <v>1874</v>
      </c>
      <c r="D1389" s="175" t="s">
        <v>1044</v>
      </c>
      <c r="E1389" s="175" t="s">
        <v>1045</v>
      </c>
    </row>
    <row r="1390" spans="1:5" x14ac:dyDescent="0.15">
      <c r="A1390" s="174" t="s">
        <v>1635</v>
      </c>
      <c r="B1390" s="174" t="s">
        <v>1662</v>
      </c>
      <c r="C1390" s="174" t="s">
        <v>1671</v>
      </c>
      <c r="D1390" s="175" t="s">
        <v>1044</v>
      </c>
      <c r="E1390" s="175" t="s">
        <v>1045</v>
      </c>
    </row>
    <row r="1391" spans="1:5" x14ac:dyDescent="0.15">
      <c r="A1391" s="174" t="s">
        <v>1635</v>
      </c>
      <c r="B1391" s="174" t="s">
        <v>1662</v>
      </c>
      <c r="C1391" s="174" t="s">
        <v>1672</v>
      </c>
      <c r="D1391" s="175" t="s">
        <v>1044</v>
      </c>
      <c r="E1391" s="175" t="s">
        <v>1045</v>
      </c>
    </row>
    <row r="1392" spans="1:5" x14ac:dyDescent="0.15">
      <c r="A1392" s="174" t="s">
        <v>1635</v>
      </c>
      <c r="B1392" s="174" t="s">
        <v>1662</v>
      </c>
      <c r="C1392" s="174" t="s">
        <v>1673</v>
      </c>
      <c r="D1392" s="175" t="s">
        <v>1044</v>
      </c>
      <c r="E1392" s="175" t="s">
        <v>1045</v>
      </c>
    </row>
    <row r="1393" spans="1:5" x14ac:dyDescent="0.15">
      <c r="A1393" s="174" t="s">
        <v>1635</v>
      </c>
      <c r="B1393" s="174" t="s">
        <v>1662</v>
      </c>
      <c r="C1393" s="174" t="s">
        <v>1674</v>
      </c>
      <c r="D1393" s="175" t="s">
        <v>1044</v>
      </c>
      <c r="E1393" s="175" t="s">
        <v>1045</v>
      </c>
    </row>
    <row r="1394" spans="1:5" x14ac:dyDescent="0.15">
      <c r="A1394" s="174" t="s">
        <v>1635</v>
      </c>
      <c r="B1394" s="174" t="s">
        <v>1662</v>
      </c>
      <c r="C1394" s="174" t="s">
        <v>1675</v>
      </c>
      <c r="D1394" s="175" t="s">
        <v>1044</v>
      </c>
      <c r="E1394" s="175" t="s">
        <v>1045</v>
      </c>
    </row>
    <row r="1395" spans="1:5" x14ac:dyDescent="0.15">
      <c r="A1395" s="174" t="s">
        <v>1676</v>
      </c>
      <c r="B1395" s="174" t="s">
        <v>258</v>
      </c>
      <c r="C1395" s="174" t="s">
        <v>1677</v>
      </c>
      <c r="D1395" s="175" t="s">
        <v>1044</v>
      </c>
      <c r="E1395" s="175" t="s">
        <v>1045</v>
      </c>
    </row>
    <row r="1396" spans="1:5" x14ac:dyDescent="0.15">
      <c r="A1396" s="174" t="s">
        <v>1676</v>
      </c>
      <c r="B1396" s="174" t="s">
        <v>258</v>
      </c>
      <c r="C1396" s="174" t="s">
        <v>1678</v>
      </c>
      <c r="D1396" s="175" t="s">
        <v>1044</v>
      </c>
      <c r="E1396" s="175" t="s">
        <v>1045</v>
      </c>
    </row>
    <row r="1397" spans="1:5" x14ac:dyDescent="0.15">
      <c r="A1397" s="174" t="s">
        <v>1676</v>
      </c>
      <c r="B1397" s="174" t="s">
        <v>258</v>
      </c>
      <c r="C1397" s="174" t="s">
        <v>1679</v>
      </c>
      <c r="D1397" s="175" t="s">
        <v>1044</v>
      </c>
      <c r="E1397" s="175" t="s">
        <v>1045</v>
      </c>
    </row>
    <row r="1398" spans="1:5" x14ac:dyDescent="0.15">
      <c r="A1398" s="174" t="s">
        <v>1676</v>
      </c>
      <c r="B1398" s="174" t="s">
        <v>258</v>
      </c>
      <c r="C1398" s="174" t="s">
        <v>1680</v>
      </c>
      <c r="D1398" s="175" t="s">
        <v>1044</v>
      </c>
      <c r="E1398" s="175" t="s">
        <v>1045</v>
      </c>
    </row>
    <row r="1399" spans="1:5" x14ac:dyDescent="0.15">
      <c r="A1399" s="174" t="s">
        <v>1676</v>
      </c>
      <c r="B1399" s="174" t="s">
        <v>1681</v>
      </c>
      <c r="C1399" s="174" t="s">
        <v>1682</v>
      </c>
      <c r="D1399" s="175" t="s">
        <v>1044</v>
      </c>
      <c r="E1399" s="175" t="s">
        <v>1045</v>
      </c>
    </row>
    <row r="1400" spans="1:5" x14ac:dyDescent="0.15">
      <c r="A1400" s="174" t="s">
        <v>1676</v>
      </c>
      <c r="B1400" s="174" t="s">
        <v>1681</v>
      </c>
      <c r="C1400" s="174" t="s">
        <v>1683</v>
      </c>
      <c r="D1400" s="175" t="s">
        <v>1044</v>
      </c>
      <c r="E1400" s="175" t="s">
        <v>1045</v>
      </c>
    </row>
    <row r="1401" spans="1:5" x14ac:dyDescent="0.15">
      <c r="A1401" s="174" t="s">
        <v>1676</v>
      </c>
      <c r="B1401" s="174" t="s">
        <v>1681</v>
      </c>
      <c r="C1401" s="174" t="s">
        <v>1684</v>
      </c>
      <c r="D1401" s="175" t="s">
        <v>1044</v>
      </c>
      <c r="E1401" s="175" t="s">
        <v>1045</v>
      </c>
    </row>
    <row r="1402" spans="1:5" x14ac:dyDescent="0.15">
      <c r="A1402" s="174" t="s">
        <v>1676</v>
      </c>
      <c r="B1402" s="174" t="s">
        <v>1681</v>
      </c>
      <c r="C1402" s="174" t="s">
        <v>1685</v>
      </c>
      <c r="D1402" s="175" t="s">
        <v>1044</v>
      </c>
      <c r="E1402" s="175" t="s">
        <v>1045</v>
      </c>
    </row>
    <row r="1403" spans="1:5" x14ac:dyDescent="0.15">
      <c r="A1403" s="174" t="s">
        <v>1676</v>
      </c>
      <c r="B1403" s="174" t="s">
        <v>1681</v>
      </c>
      <c r="C1403" s="174" t="s">
        <v>1686</v>
      </c>
      <c r="D1403" s="175" t="s">
        <v>1044</v>
      </c>
      <c r="E1403" s="175" t="s">
        <v>1045</v>
      </c>
    </row>
    <row r="1404" spans="1:5" x14ac:dyDescent="0.15">
      <c r="A1404" s="174" t="s">
        <v>1676</v>
      </c>
      <c r="B1404" s="174" t="s">
        <v>1681</v>
      </c>
      <c r="C1404" s="174" t="s">
        <v>1687</v>
      </c>
      <c r="D1404" s="175" t="s">
        <v>1044</v>
      </c>
      <c r="E1404" s="175" t="s">
        <v>1045</v>
      </c>
    </row>
    <row r="1405" spans="1:5" x14ac:dyDescent="0.15">
      <c r="A1405" s="174" t="s">
        <v>1688</v>
      </c>
      <c r="B1405" s="174" t="s">
        <v>1689</v>
      </c>
      <c r="C1405" s="174" t="s">
        <v>1690</v>
      </c>
      <c r="D1405" s="175" t="s">
        <v>185</v>
      </c>
      <c r="E1405" s="175" t="s">
        <v>1652</v>
      </c>
    </row>
    <row r="1406" spans="1:5" x14ac:dyDescent="0.15">
      <c r="A1406" s="174" t="s">
        <v>1688</v>
      </c>
      <c r="B1406" s="174" t="s">
        <v>1689</v>
      </c>
      <c r="C1406" s="174" t="s">
        <v>1691</v>
      </c>
      <c r="D1406" s="175" t="s">
        <v>185</v>
      </c>
      <c r="E1406" s="175" t="s">
        <v>1652</v>
      </c>
    </row>
    <row r="1407" spans="1:5" x14ac:dyDescent="0.15">
      <c r="A1407" s="174" t="s">
        <v>1688</v>
      </c>
      <c r="B1407" s="174" t="s">
        <v>1689</v>
      </c>
      <c r="C1407" s="174" t="s">
        <v>1692</v>
      </c>
      <c r="D1407" s="175" t="s">
        <v>185</v>
      </c>
      <c r="E1407" s="175" t="s">
        <v>1652</v>
      </c>
    </row>
    <row r="1408" spans="1:5" x14ac:dyDescent="0.15">
      <c r="A1408" s="174" t="s">
        <v>1688</v>
      </c>
      <c r="B1408" s="174" t="s">
        <v>1689</v>
      </c>
      <c r="C1408" s="174" t="s">
        <v>1693</v>
      </c>
      <c r="D1408" s="175" t="s">
        <v>185</v>
      </c>
      <c r="E1408" s="175" t="s">
        <v>1652</v>
      </c>
    </row>
    <row r="1409" spans="1:5" x14ac:dyDescent="0.15">
      <c r="A1409" s="174" t="s">
        <v>1688</v>
      </c>
      <c r="B1409" s="174" t="s">
        <v>1689</v>
      </c>
      <c r="C1409" s="174" t="s">
        <v>1694</v>
      </c>
      <c r="D1409" s="175" t="s">
        <v>185</v>
      </c>
      <c r="E1409" s="175" t="s">
        <v>1652</v>
      </c>
    </row>
    <row r="1410" spans="1:5" x14ac:dyDescent="0.15">
      <c r="A1410" s="174" t="s">
        <v>1688</v>
      </c>
      <c r="B1410" s="174" t="s">
        <v>1689</v>
      </c>
      <c r="C1410" s="174" t="s">
        <v>1695</v>
      </c>
      <c r="D1410" s="175" t="s">
        <v>185</v>
      </c>
      <c r="E1410" s="175" t="s">
        <v>1652</v>
      </c>
    </row>
    <row r="1411" spans="1:5" x14ac:dyDescent="0.15">
      <c r="A1411" s="174" t="s">
        <v>1688</v>
      </c>
      <c r="B1411" s="174" t="s">
        <v>1689</v>
      </c>
      <c r="C1411" s="174" t="s">
        <v>1696</v>
      </c>
      <c r="D1411" s="175" t="s">
        <v>185</v>
      </c>
      <c r="E1411" s="175" t="s">
        <v>1652</v>
      </c>
    </row>
    <row r="1412" spans="1:5" x14ac:dyDescent="0.15">
      <c r="A1412" s="174" t="s">
        <v>1688</v>
      </c>
      <c r="B1412" s="174" t="s">
        <v>1689</v>
      </c>
      <c r="C1412" s="174" t="s">
        <v>1697</v>
      </c>
      <c r="D1412" s="175" t="s">
        <v>185</v>
      </c>
      <c r="E1412" s="175" t="s">
        <v>1652</v>
      </c>
    </row>
    <row r="1413" spans="1:5" x14ac:dyDescent="0.15">
      <c r="A1413" s="174" t="s">
        <v>1688</v>
      </c>
      <c r="B1413" s="174" t="s">
        <v>1689</v>
      </c>
      <c r="C1413" s="174" t="s">
        <v>1698</v>
      </c>
      <c r="D1413" s="175" t="s">
        <v>185</v>
      </c>
      <c r="E1413" s="175" t="s">
        <v>1652</v>
      </c>
    </row>
    <row r="1414" spans="1:5" x14ac:dyDescent="0.15">
      <c r="A1414" s="174" t="s">
        <v>1688</v>
      </c>
      <c r="B1414" s="174" t="s">
        <v>1689</v>
      </c>
      <c r="C1414" s="174" t="s">
        <v>1699</v>
      </c>
      <c r="D1414" s="175" t="s">
        <v>185</v>
      </c>
      <c r="E1414" s="175" t="s">
        <v>1652</v>
      </c>
    </row>
    <row r="1415" spans="1:5" x14ac:dyDescent="0.15">
      <c r="A1415" s="174" t="s">
        <v>1688</v>
      </c>
      <c r="B1415" s="174" t="s">
        <v>1689</v>
      </c>
      <c r="C1415" s="174" t="s">
        <v>1700</v>
      </c>
      <c r="D1415" s="175" t="s">
        <v>185</v>
      </c>
      <c r="E1415" s="175" t="s">
        <v>1652</v>
      </c>
    </row>
    <row r="1416" spans="1:5" x14ac:dyDescent="0.15">
      <c r="A1416" s="174" t="s">
        <v>1688</v>
      </c>
      <c r="B1416" s="174" t="s">
        <v>1689</v>
      </c>
      <c r="C1416" s="174" t="s">
        <v>1701</v>
      </c>
      <c r="D1416" s="175" t="s">
        <v>185</v>
      </c>
      <c r="E1416" s="175" t="s">
        <v>1652</v>
      </c>
    </row>
    <row r="1417" spans="1:5" x14ac:dyDescent="0.15">
      <c r="A1417" s="174" t="s">
        <v>1688</v>
      </c>
      <c r="B1417" s="174" t="s">
        <v>1689</v>
      </c>
      <c r="C1417" s="174" t="s">
        <v>1702</v>
      </c>
      <c r="D1417" s="175" t="s">
        <v>185</v>
      </c>
      <c r="E1417" s="175" t="s">
        <v>1652</v>
      </c>
    </row>
    <row r="1418" spans="1:5" x14ac:dyDescent="0.15">
      <c r="A1418" s="174" t="s">
        <v>1688</v>
      </c>
      <c r="B1418" s="174" t="s">
        <v>1689</v>
      </c>
      <c r="C1418" s="174" t="s">
        <v>1703</v>
      </c>
      <c r="D1418" s="175" t="s">
        <v>185</v>
      </c>
      <c r="E1418" s="175" t="s">
        <v>1652</v>
      </c>
    </row>
    <row r="1419" spans="1:5" x14ac:dyDescent="0.15">
      <c r="A1419" s="174" t="s">
        <v>1688</v>
      </c>
      <c r="B1419" s="174" t="s">
        <v>1689</v>
      </c>
      <c r="C1419" s="174" t="s">
        <v>1704</v>
      </c>
      <c r="D1419" s="175" t="s">
        <v>185</v>
      </c>
      <c r="E1419" s="175" t="s">
        <v>1652</v>
      </c>
    </row>
    <row r="1420" spans="1:5" x14ac:dyDescent="0.15">
      <c r="A1420" s="174" t="s">
        <v>1688</v>
      </c>
      <c r="B1420" s="174" t="s">
        <v>1705</v>
      </c>
      <c r="C1420" s="174" t="s">
        <v>1706</v>
      </c>
      <c r="D1420" s="175" t="s">
        <v>1044</v>
      </c>
      <c r="E1420" s="175" t="s">
        <v>1045</v>
      </c>
    </row>
    <row r="1421" spans="1:5" x14ac:dyDescent="0.15">
      <c r="A1421" s="174" t="s">
        <v>1688</v>
      </c>
      <c r="B1421" s="174" t="s">
        <v>1705</v>
      </c>
      <c r="C1421" s="174" t="s">
        <v>1707</v>
      </c>
      <c r="D1421" s="175" t="s">
        <v>1044</v>
      </c>
      <c r="E1421" s="175" t="s">
        <v>1045</v>
      </c>
    </row>
    <row r="1422" spans="1:5" x14ac:dyDescent="0.15">
      <c r="A1422" s="174" t="s">
        <v>1688</v>
      </c>
      <c r="B1422" s="174" t="s">
        <v>1705</v>
      </c>
      <c r="C1422" s="174" t="s">
        <v>1708</v>
      </c>
      <c r="D1422" s="175" t="s">
        <v>1044</v>
      </c>
      <c r="E1422" s="175" t="s">
        <v>1045</v>
      </c>
    </row>
    <row r="1423" spans="1:5" x14ac:dyDescent="0.15">
      <c r="A1423" s="174" t="s">
        <v>1688</v>
      </c>
      <c r="B1423" s="174" t="s">
        <v>1709</v>
      </c>
      <c r="C1423" s="174" t="s">
        <v>1710</v>
      </c>
      <c r="D1423" s="175" t="s">
        <v>1044</v>
      </c>
      <c r="E1423" s="175" t="s">
        <v>1045</v>
      </c>
    </row>
    <row r="1424" spans="1:5" x14ac:dyDescent="0.15">
      <c r="A1424" s="174" t="s">
        <v>1688</v>
      </c>
      <c r="B1424" s="174" t="s">
        <v>1709</v>
      </c>
      <c r="C1424" s="174" t="s">
        <v>1711</v>
      </c>
      <c r="D1424" s="175" t="s">
        <v>1044</v>
      </c>
      <c r="E1424" s="175" t="s">
        <v>1045</v>
      </c>
    </row>
    <row r="1425" spans="1:5" x14ac:dyDescent="0.15">
      <c r="A1425" s="174" t="s">
        <v>1688</v>
      </c>
      <c r="B1425" s="174" t="s">
        <v>1709</v>
      </c>
      <c r="C1425" s="174" t="s">
        <v>1712</v>
      </c>
      <c r="D1425" s="175" t="s">
        <v>1044</v>
      </c>
      <c r="E1425" s="175" t="s">
        <v>1045</v>
      </c>
    </row>
    <row r="1426" spans="1:5" x14ac:dyDescent="0.15">
      <c r="A1426" s="174" t="s">
        <v>1688</v>
      </c>
      <c r="B1426" s="174" t="s">
        <v>1709</v>
      </c>
      <c r="C1426" s="174" t="s">
        <v>1713</v>
      </c>
      <c r="D1426" s="175" t="s">
        <v>1044</v>
      </c>
      <c r="E1426" s="175" t="s">
        <v>1045</v>
      </c>
    </row>
    <row r="1427" spans="1:5" x14ac:dyDescent="0.15">
      <c r="A1427" s="174" t="s">
        <v>1688</v>
      </c>
      <c r="B1427" s="174" t="s">
        <v>1709</v>
      </c>
      <c r="C1427" s="174" t="s">
        <v>1714</v>
      </c>
      <c r="D1427" s="175" t="s">
        <v>1044</v>
      </c>
      <c r="E1427" s="175" t="s">
        <v>1045</v>
      </c>
    </row>
    <row r="1428" spans="1:5" x14ac:dyDescent="0.15">
      <c r="A1428" s="174" t="s">
        <v>1688</v>
      </c>
      <c r="B1428" s="174" t="s">
        <v>1709</v>
      </c>
      <c r="C1428" s="174" t="s">
        <v>1715</v>
      </c>
      <c r="D1428" s="175" t="s">
        <v>1044</v>
      </c>
      <c r="E1428" s="175" t="s">
        <v>1045</v>
      </c>
    </row>
    <row r="1429" spans="1:5" x14ac:dyDescent="0.15">
      <c r="A1429" s="174" t="s">
        <v>1688</v>
      </c>
      <c r="B1429" s="174" t="s">
        <v>1709</v>
      </c>
      <c r="C1429" s="174" t="s">
        <v>1716</v>
      </c>
      <c r="D1429" s="175" t="s">
        <v>1044</v>
      </c>
      <c r="E1429" s="175" t="s">
        <v>1045</v>
      </c>
    </row>
    <row r="1430" spans="1:5" x14ac:dyDescent="0.15">
      <c r="A1430" s="174" t="s">
        <v>1688</v>
      </c>
      <c r="B1430" s="174" t="s">
        <v>1709</v>
      </c>
      <c r="C1430" s="174" t="s">
        <v>1717</v>
      </c>
      <c r="D1430" s="175" t="s">
        <v>1044</v>
      </c>
      <c r="E1430" s="175" t="s">
        <v>1045</v>
      </c>
    </row>
    <row r="1431" spans="1:5" x14ac:dyDescent="0.15">
      <c r="A1431" s="174" t="s">
        <v>1688</v>
      </c>
      <c r="B1431" s="174" t="s">
        <v>1709</v>
      </c>
      <c r="C1431" s="174" t="s">
        <v>1718</v>
      </c>
      <c r="D1431" s="175" t="s">
        <v>1044</v>
      </c>
      <c r="E1431" s="175" t="s">
        <v>1045</v>
      </c>
    </row>
    <row r="1432" spans="1:5" x14ac:dyDescent="0.15">
      <c r="A1432" s="174" t="s">
        <v>1688</v>
      </c>
      <c r="B1432" s="174" t="s">
        <v>1709</v>
      </c>
      <c r="C1432" s="174" t="s">
        <v>1719</v>
      </c>
      <c r="D1432" s="175" t="s">
        <v>1044</v>
      </c>
      <c r="E1432" s="175" t="s">
        <v>1045</v>
      </c>
    </row>
    <row r="1433" spans="1:5" x14ac:dyDescent="0.15">
      <c r="A1433" s="174" t="s">
        <v>1688</v>
      </c>
      <c r="B1433" s="174" t="s">
        <v>1709</v>
      </c>
      <c r="C1433" s="174" t="s">
        <v>1720</v>
      </c>
      <c r="D1433" s="175" t="s">
        <v>1044</v>
      </c>
      <c r="E1433" s="175" t="s">
        <v>1045</v>
      </c>
    </row>
    <row r="1434" spans="1:5" x14ac:dyDescent="0.15">
      <c r="A1434" s="174" t="s">
        <v>1688</v>
      </c>
      <c r="B1434" s="174" t="s">
        <v>1721</v>
      </c>
      <c r="C1434" s="174" t="s">
        <v>1722</v>
      </c>
      <c r="D1434" s="175" t="s">
        <v>1044</v>
      </c>
      <c r="E1434" s="175" t="s">
        <v>182</v>
      </c>
    </row>
    <row r="1435" spans="1:5" x14ac:dyDescent="0.15">
      <c r="A1435" s="174" t="s">
        <v>1688</v>
      </c>
      <c r="B1435" s="174" t="s">
        <v>1721</v>
      </c>
      <c r="C1435" s="174" t="s">
        <v>1723</v>
      </c>
      <c r="D1435" s="175" t="s">
        <v>1044</v>
      </c>
      <c r="E1435" s="175" t="s">
        <v>182</v>
      </c>
    </row>
    <row r="1436" spans="1:5" x14ac:dyDescent="0.15">
      <c r="A1436" s="174" t="s">
        <v>1688</v>
      </c>
      <c r="B1436" s="174" t="s">
        <v>1721</v>
      </c>
      <c r="C1436" s="174" t="s">
        <v>1724</v>
      </c>
      <c r="D1436" s="175" t="s">
        <v>1044</v>
      </c>
      <c r="E1436" s="175" t="s">
        <v>182</v>
      </c>
    </row>
    <row r="1437" spans="1:5" x14ac:dyDescent="0.15">
      <c r="A1437" s="174" t="s">
        <v>1688</v>
      </c>
      <c r="B1437" s="174" t="s">
        <v>1721</v>
      </c>
      <c r="C1437" s="174" t="s">
        <v>1725</v>
      </c>
      <c r="D1437" s="175" t="s">
        <v>1044</v>
      </c>
      <c r="E1437" s="175" t="s">
        <v>182</v>
      </c>
    </row>
    <row r="1438" spans="1:5" x14ac:dyDescent="0.15">
      <c r="A1438" s="174" t="s">
        <v>1688</v>
      </c>
      <c r="B1438" s="174" t="s">
        <v>1726</v>
      </c>
      <c r="C1438" s="174" t="s">
        <v>1727</v>
      </c>
      <c r="D1438" s="175" t="s">
        <v>1044</v>
      </c>
      <c r="E1438" s="175" t="s">
        <v>182</v>
      </c>
    </row>
    <row r="1439" spans="1:5" x14ac:dyDescent="0.15">
      <c r="A1439" s="174" t="s">
        <v>1688</v>
      </c>
      <c r="B1439" s="174" t="s">
        <v>1726</v>
      </c>
      <c r="C1439" s="174" t="s">
        <v>1728</v>
      </c>
      <c r="D1439" s="175" t="s">
        <v>1044</v>
      </c>
      <c r="E1439" s="175" t="s">
        <v>182</v>
      </c>
    </row>
    <row r="1440" spans="1:5" x14ac:dyDescent="0.15">
      <c r="A1440" s="174" t="s">
        <v>1688</v>
      </c>
      <c r="B1440" s="174" t="s">
        <v>1726</v>
      </c>
      <c r="C1440" s="174" t="s">
        <v>1729</v>
      </c>
      <c r="D1440" s="175" t="s">
        <v>1044</v>
      </c>
      <c r="E1440" s="175" t="s">
        <v>182</v>
      </c>
    </row>
    <row r="1441" spans="1:5" x14ac:dyDescent="0.15">
      <c r="A1441" s="174" t="s">
        <v>1688</v>
      </c>
      <c r="B1441" s="174" t="s">
        <v>1726</v>
      </c>
      <c r="C1441" s="174" t="s">
        <v>1730</v>
      </c>
      <c r="D1441" s="175" t="s">
        <v>1044</v>
      </c>
      <c r="E1441" s="175" t="s">
        <v>182</v>
      </c>
    </row>
    <row r="1442" spans="1:5" x14ac:dyDescent="0.15">
      <c r="A1442" s="174" t="s">
        <v>1688</v>
      </c>
      <c r="B1442" s="174" t="s">
        <v>1726</v>
      </c>
      <c r="C1442" s="174" t="s">
        <v>1731</v>
      </c>
      <c r="D1442" s="175" t="s">
        <v>1044</v>
      </c>
      <c r="E1442" s="175" t="s">
        <v>182</v>
      </c>
    </row>
    <row r="1443" spans="1:5" x14ac:dyDescent="0.15">
      <c r="A1443" s="174" t="s">
        <v>1688</v>
      </c>
      <c r="B1443" s="174" t="s">
        <v>1726</v>
      </c>
      <c r="C1443" s="174" t="s">
        <v>1929</v>
      </c>
      <c r="D1443" s="175" t="s">
        <v>1044</v>
      </c>
      <c r="E1443" s="175" t="s">
        <v>1905</v>
      </c>
    </row>
    <row r="1444" spans="1:5" x14ac:dyDescent="0.15">
      <c r="A1444" s="174" t="s">
        <v>1688</v>
      </c>
      <c r="B1444" s="174" t="s">
        <v>1726</v>
      </c>
      <c r="C1444" s="174" t="s">
        <v>1732</v>
      </c>
      <c r="D1444" s="175" t="s">
        <v>1044</v>
      </c>
      <c r="E1444" s="175" t="s">
        <v>182</v>
      </c>
    </row>
    <row r="1445" spans="1:5" x14ac:dyDescent="0.15">
      <c r="A1445" s="174" t="s">
        <v>1688</v>
      </c>
      <c r="B1445" s="174" t="s">
        <v>1726</v>
      </c>
      <c r="C1445" s="174" t="s">
        <v>1733</v>
      </c>
      <c r="D1445" s="175" t="s">
        <v>1044</v>
      </c>
      <c r="E1445" s="175" t="s">
        <v>182</v>
      </c>
    </row>
    <row r="1446" spans="1:5" x14ac:dyDescent="0.15">
      <c r="A1446" s="174" t="s">
        <v>1688</v>
      </c>
      <c r="B1446" s="174" t="s">
        <v>1726</v>
      </c>
      <c r="C1446" s="174" t="s">
        <v>1734</v>
      </c>
      <c r="D1446" s="175" t="s">
        <v>1044</v>
      </c>
      <c r="E1446" s="175" t="s">
        <v>182</v>
      </c>
    </row>
    <row r="1447" spans="1:5" x14ac:dyDescent="0.15">
      <c r="A1447" s="174" t="s">
        <v>1688</v>
      </c>
      <c r="B1447" s="174" t="s">
        <v>1726</v>
      </c>
      <c r="C1447" s="174" t="s">
        <v>1735</v>
      </c>
      <c r="D1447" s="175" t="s">
        <v>1044</v>
      </c>
      <c r="E1447" s="175" t="s">
        <v>182</v>
      </c>
    </row>
    <row r="1448" spans="1:5" x14ac:dyDescent="0.15">
      <c r="A1448" s="174" t="s">
        <v>1688</v>
      </c>
      <c r="B1448" s="174" t="s">
        <v>1726</v>
      </c>
      <c r="C1448" s="174" t="s">
        <v>1876</v>
      </c>
      <c r="D1448" s="175" t="s">
        <v>1044</v>
      </c>
      <c r="E1448" s="175" t="s">
        <v>1905</v>
      </c>
    </row>
    <row r="1449" spans="1:5" x14ac:dyDescent="0.15">
      <c r="A1449" s="174" t="s">
        <v>1688</v>
      </c>
      <c r="B1449" s="174" t="s">
        <v>1726</v>
      </c>
      <c r="C1449" s="174" t="s">
        <v>1877</v>
      </c>
      <c r="D1449" s="175" t="s">
        <v>1044</v>
      </c>
      <c r="E1449" s="175" t="s">
        <v>182</v>
      </c>
    </row>
    <row r="1450" spans="1:5" x14ac:dyDescent="0.15">
      <c r="A1450" s="174" t="s">
        <v>1688</v>
      </c>
      <c r="B1450" s="174" t="s">
        <v>1726</v>
      </c>
      <c r="C1450" s="174" t="s">
        <v>1736</v>
      </c>
      <c r="D1450" s="175" t="s">
        <v>1044</v>
      </c>
      <c r="E1450" s="175" t="s">
        <v>182</v>
      </c>
    </row>
    <row r="1451" spans="1:5" x14ac:dyDescent="0.15">
      <c r="A1451" s="174" t="s">
        <v>1688</v>
      </c>
      <c r="B1451" s="174" t="s">
        <v>1737</v>
      </c>
      <c r="C1451" s="174" t="s">
        <v>1738</v>
      </c>
      <c r="D1451" s="175" t="s">
        <v>1044</v>
      </c>
      <c r="E1451" s="175" t="s">
        <v>1045</v>
      </c>
    </row>
    <row r="1452" spans="1:5" x14ac:dyDescent="0.15">
      <c r="A1452" s="174" t="s">
        <v>1688</v>
      </c>
      <c r="B1452" s="174" t="s">
        <v>1737</v>
      </c>
      <c r="C1452" s="174" t="s">
        <v>1739</v>
      </c>
      <c r="D1452" s="175" t="s">
        <v>1044</v>
      </c>
      <c r="E1452" s="175" t="s">
        <v>1045</v>
      </c>
    </row>
    <row r="1453" spans="1:5" x14ac:dyDescent="0.15">
      <c r="A1453" s="174" t="s">
        <v>1688</v>
      </c>
      <c r="B1453" s="174" t="s">
        <v>1737</v>
      </c>
      <c r="C1453" s="174" t="s">
        <v>1740</v>
      </c>
      <c r="D1453" s="175" t="s">
        <v>1044</v>
      </c>
      <c r="E1453" s="175" t="s">
        <v>1045</v>
      </c>
    </row>
    <row r="1454" spans="1:5" x14ac:dyDescent="0.15">
      <c r="A1454" s="174" t="s">
        <v>1688</v>
      </c>
      <c r="B1454" s="174" t="s">
        <v>1737</v>
      </c>
      <c r="C1454" s="174" t="s">
        <v>1741</v>
      </c>
      <c r="D1454" s="175" t="s">
        <v>1044</v>
      </c>
      <c r="E1454" s="175" t="s">
        <v>1045</v>
      </c>
    </row>
    <row r="1455" spans="1:5" x14ac:dyDescent="0.15">
      <c r="A1455" s="174" t="s">
        <v>1688</v>
      </c>
      <c r="B1455" s="174" t="s">
        <v>1737</v>
      </c>
      <c r="C1455" s="174" t="s">
        <v>1742</v>
      </c>
      <c r="D1455" s="175" t="s">
        <v>1044</v>
      </c>
      <c r="E1455" s="175" t="s">
        <v>1045</v>
      </c>
    </row>
    <row r="1456" spans="1:5" x14ac:dyDescent="0.15">
      <c r="A1456" s="174" t="s">
        <v>1688</v>
      </c>
      <c r="B1456" s="174" t="s">
        <v>1737</v>
      </c>
      <c r="C1456" s="174" t="s">
        <v>1743</v>
      </c>
      <c r="D1456" s="175" t="s">
        <v>1044</v>
      </c>
      <c r="E1456" s="175" t="s">
        <v>1045</v>
      </c>
    </row>
    <row r="1457" spans="1:5" x14ac:dyDescent="0.15">
      <c r="A1457" s="174" t="s">
        <v>1688</v>
      </c>
      <c r="B1457" s="174" t="s">
        <v>1737</v>
      </c>
      <c r="C1457" s="174" t="s">
        <v>1744</v>
      </c>
      <c r="D1457" s="175" t="s">
        <v>1044</v>
      </c>
      <c r="E1457" s="175" t="s">
        <v>1045</v>
      </c>
    </row>
    <row r="1458" spans="1:5" x14ac:dyDescent="0.15">
      <c r="A1458" s="174" t="s">
        <v>1688</v>
      </c>
      <c r="B1458" s="174" t="s">
        <v>1745</v>
      </c>
      <c r="C1458" s="174" t="s">
        <v>1746</v>
      </c>
      <c r="D1458" s="175" t="s">
        <v>1044</v>
      </c>
      <c r="E1458" s="175" t="s">
        <v>1045</v>
      </c>
    </row>
    <row r="1459" spans="1:5" x14ac:dyDescent="0.15">
      <c r="A1459" s="174" t="s">
        <v>1688</v>
      </c>
      <c r="B1459" s="174" t="s">
        <v>1745</v>
      </c>
      <c r="C1459" s="174" t="s">
        <v>1747</v>
      </c>
      <c r="D1459" s="175" t="s">
        <v>1044</v>
      </c>
      <c r="E1459" s="175" t="s">
        <v>1045</v>
      </c>
    </row>
    <row r="1460" spans="1:5" x14ac:dyDescent="0.15">
      <c r="A1460" s="174" t="s">
        <v>1688</v>
      </c>
      <c r="B1460" s="174" t="s">
        <v>1745</v>
      </c>
      <c r="C1460" s="174" t="s">
        <v>1748</v>
      </c>
      <c r="D1460" s="175" t="s">
        <v>1044</v>
      </c>
      <c r="E1460" s="175" t="s">
        <v>1045</v>
      </c>
    </row>
    <row r="1461" spans="1:5" x14ac:dyDescent="0.15">
      <c r="A1461" s="174" t="s">
        <v>1688</v>
      </c>
      <c r="B1461" s="174" t="s">
        <v>1745</v>
      </c>
      <c r="C1461" s="174" t="s">
        <v>1749</v>
      </c>
      <c r="D1461" s="175" t="s">
        <v>1044</v>
      </c>
      <c r="E1461" s="175" t="s">
        <v>1045</v>
      </c>
    </row>
    <row r="1462" spans="1:5" x14ac:dyDescent="0.15">
      <c r="A1462" s="174" t="s">
        <v>1688</v>
      </c>
      <c r="B1462" s="174" t="s">
        <v>1745</v>
      </c>
      <c r="C1462" s="174" t="s">
        <v>1750</v>
      </c>
      <c r="D1462" s="175" t="s">
        <v>1044</v>
      </c>
      <c r="E1462" s="175" t="s">
        <v>1045</v>
      </c>
    </row>
    <row r="1463" spans="1:5" x14ac:dyDescent="0.15">
      <c r="A1463" s="174" t="s">
        <v>1688</v>
      </c>
      <c r="B1463" s="174" t="s">
        <v>1745</v>
      </c>
      <c r="C1463" s="174" t="s">
        <v>1751</v>
      </c>
      <c r="D1463" s="175" t="s">
        <v>1044</v>
      </c>
      <c r="E1463" s="175" t="s">
        <v>1045</v>
      </c>
    </row>
    <row r="1464" spans="1:5" x14ac:dyDescent="0.15">
      <c r="A1464" s="174" t="s">
        <v>1688</v>
      </c>
      <c r="B1464" s="174" t="s">
        <v>1745</v>
      </c>
      <c r="C1464" s="174" t="s">
        <v>1752</v>
      </c>
      <c r="D1464" s="175" t="s">
        <v>1044</v>
      </c>
      <c r="E1464" s="175" t="s">
        <v>1045</v>
      </c>
    </row>
    <row r="1465" spans="1:5" x14ac:dyDescent="0.15">
      <c r="A1465" s="174" t="s">
        <v>1688</v>
      </c>
      <c r="B1465" s="174" t="s">
        <v>1745</v>
      </c>
      <c r="C1465" s="174" t="s">
        <v>1753</v>
      </c>
      <c r="D1465" s="175" t="s">
        <v>1044</v>
      </c>
      <c r="E1465" s="175" t="s">
        <v>1045</v>
      </c>
    </row>
    <row r="1466" spans="1:5" x14ac:dyDescent="0.15">
      <c r="A1466" s="174" t="s">
        <v>1688</v>
      </c>
      <c r="B1466" s="174" t="s">
        <v>1754</v>
      </c>
      <c r="C1466" s="174" t="s">
        <v>1755</v>
      </c>
      <c r="D1466" s="175" t="s">
        <v>1044</v>
      </c>
      <c r="E1466" s="175" t="s">
        <v>1045</v>
      </c>
    </row>
    <row r="1467" spans="1:5" x14ac:dyDescent="0.15">
      <c r="A1467" s="174" t="s">
        <v>1688</v>
      </c>
      <c r="B1467" s="174" t="s">
        <v>1754</v>
      </c>
      <c r="C1467" s="174" t="s">
        <v>1756</v>
      </c>
      <c r="D1467" s="175" t="s">
        <v>1044</v>
      </c>
      <c r="E1467" s="175" t="s">
        <v>1045</v>
      </c>
    </row>
    <row r="1468" spans="1:5" x14ac:dyDescent="0.15">
      <c r="A1468" s="174" t="s">
        <v>1688</v>
      </c>
      <c r="B1468" s="174" t="s">
        <v>1754</v>
      </c>
      <c r="C1468" s="174" t="s">
        <v>1757</v>
      </c>
      <c r="D1468" s="175" t="s">
        <v>1044</v>
      </c>
      <c r="E1468" s="175" t="s">
        <v>1045</v>
      </c>
    </row>
    <row r="1469" spans="1:5" x14ac:dyDescent="0.15">
      <c r="A1469" s="174" t="s">
        <v>1688</v>
      </c>
      <c r="B1469" s="174" t="s">
        <v>1754</v>
      </c>
      <c r="C1469" s="174" t="s">
        <v>1758</v>
      </c>
      <c r="D1469" s="175" t="s">
        <v>1044</v>
      </c>
      <c r="E1469" s="175" t="s">
        <v>1045</v>
      </c>
    </row>
    <row r="1470" spans="1:5" x14ac:dyDescent="0.15">
      <c r="A1470" s="174" t="s">
        <v>1688</v>
      </c>
      <c r="B1470" s="174" t="s">
        <v>1759</v>
      </c>
      <c r="C1470" s="174" t="s">
        <v>1760</v>
      </c>
      <c r="D1470" s="175" t="s">
        <v>1044</v>
      </c>
      <c r="E1470" s="175" t="s">
        <v>1045</v>
      </c>
    </row>
    <row r="1471" spans="1:5" x14ac:dyDescent="0.15">
      <c r="A1471" s="174" t="s">
        <v>1688</v>
      </c>
      <c r="B1471" s="174" t="s">
        <v>1759</v>
      </c>
      <c r="C1471" s="174" t="s">
        <v>1761</v>
      </c>
      <c r="D1471" s="175" t="s">
        <v>1044</v>
      </c>
      <c r="E1471" s="175" t="s">
        <v>1045</v>
      </c>
    </row>
    <row r="1472" spans="1:5" x14ac:dyDescent="0.15">
      <c r="A1472" s="174" t="s">
        <v>1762</v>
      </c>
      <c r="B1472" s="174" t="s">
        <v>259</v>
      </c>
      <c r="C1472" s="174" t="s">
        <v>1763</v>
      </c>
      <c r="D1472" s="175" t="s">
        <v>240</v>
      </c>
      <c r="E1472" s="175" t="s">
        <v>287</v>
      </c>
    </row>
    <row r="1473" spans="1:6" x14ac:dyDescent="0.15">
      <c r="A1473" s="174" t="s">
        <v>1762</v>
      </c>
      <c r="B1473" s="174" t="s">
        <v>259</v>
      </c>
      <c r="C1473" s="174" t="s">
        <v>1764</v>
      </c>
      <c r="D1473" s="175" t="s">
        <v>240</v>
      </c>
      <c r="E1473" s="175" t="s">
        <v>287</v>
      </c>
    </row>
    <row r="1474" spans="1:6" x14ac:dyDescent="0.15">
      <c r="A1474" s="174" t="s">
        <v>1903</v>
      </c>
      <c r="B1474" s="174" t="s">
        <v>259</v>
      </c>
      <c r="C1474" s="174" t="s">
        <v>1765</v>
      </c>
      <c r="D1474" s="175" t="s">
        <v>240</v>
      </c>
      <c r="E1474" s="175" t="s">
        <v>1807</v>
      </c>
    </row>
    <row r="1475" spans="1:6" x14ac:dyDescent="0.15">
      <c r="A1475" s="174" t="s">
        <v>1762</v>
      </c>
      <c r="B1475" s="174" t="s">
        <v>260</v>
      </c>
      <c r="C1475" s="174" t="s">
        <v>1878</v>
      </c>
      <c r="D1475" s="175" t="s">
        <v>240</v>
      </c>
      <c r="E1475" s="175" t="s">
        <v>287</v>
      </c>
    </row>
    <row r="1476" spans="1:6" x14ac:dyDescent="0.15">
      <c r="A1476" s="174" t="s">
        <v>1762</v>
      </c>
      <c r="B1476" s="174" t="s">
        <v>1904</v>
      </c>
      <c r="C1476" s="174" t="s">
        <v>1879</v>
      </c>
      <c r="D1476" s="175" t="s">
        <v>1893</v>
      </c>
      <c r="E1476" s="175" t="s">
        <v>287</v>
      </c>
    </row>
    <row r="1477" spans="1:6" x14ac:dyDescent="0.15">
      <c r="A1477" s="174" t="s">
        <v>1766</v>
      </c>
      <c r="B1477" s="174" t="s">
        <v>261</v>
      </c>
      <c r="C1477" s="174" t="s">
        <v>1767</v>
      </c>
      <c r="D1477" s="175" t="s">
        <v>240</v>
      </c>
      <c r="E1477" s="175" t="s">
        <v>287</v>
      </c>
    </row>
    <row r="1478" spans="1:6" x14ac:dyDescent="0.15">
      <c r="A1478" s="443" t="s">
        <v>1939</v>
      </c>
      <c r="B1478" s="443"/>
      <c r="C1478" s="443"/>
      <c r="D1478" s="443"/>
      <c r="E1478" s="443"/>
    </row>
    <row r="1479" spans="1:6" ht="77.25" customHeight="1" x14ac:dyDescent="0.15">
      <c r="A1479" s="443"/>
      <c r="B1479" s="443"/>
      <c r="C1479" s="443"/>
      <c r="D1479" s="443"/>
      <c r="E1479" s="443"/>
      <c r="F1479" s="177"/>
    </row>
  </sheetData>
  <autoFilter ref="A4:E1477" xr:uid="{00000000-0009-0000-0000-000004000000}"/>
  <mergeCells count="5">
    <mergeCell ref="A1478:E1479"/>
    <mergeCell ref="D3:D4"/>
    <mergeCell ref="A3:C3"/>
    <mergeCell ref="E3:E4"/>
    <mergeCell ref="C2:E2"/>
  </mergeCells>
  <phoneticPr fontId="16"/>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2:H100"/>
  <sheetViews>
    <sheetView workbookViewId="0"/>
  </sheetViews>
  <sheetFormatPr defaultColWidth="9" defaultRowHeight="11.25" x14ac:dyDescent="0.15"/>
  <cols>
    <col min="1" max="1" width="23.75" style="112" customWidth="1"/>
    <col min="2" max="7" width="20.5" style="165" customWidth="1"/>
    <col min="8" max="8" width="16.875" style="157" customWidth="1"/>
    <col min="9" max="16384" width="9" style="158"/>
  </cols>
  <sheetData>
    <row r="2" spans="1:7" ht="24.75" customHeight="1" x14ac:dyDescent="0.15">
      <c r="A2" s="163" t="s">
        <v>155</v>
      </c>
      <c r="B2" s="164" t="s">
        <v>1794</v>
      </c>
      <c r="C2" s="164"/>
      <c r="D2" s="164"/>
      <c r="E2" s="164"/>
      <c r="F2" s="164"/>
      <c r="G2" s="164"/>
    </row>
    <row r="3" spans="1:7" ht="24.75" customHeight="1" x14ac:dyDescent="0.15">
      <c r="A3" s="163" t="s">
        <v>190</v>
      </c>
      <c r="B3" s="164" t="s">
        <v>1795</v>
      </c>
      <c r="C3" s="164"/>
      <c r="D3" s="164"/>
      <c r="E3" s="164"/>
      <c r="F3" s="164"/>
      <c r="G3" s="164"/>
    </row>
    <row r="4" spans="1:7" ht="24.75" customHeight="1" x14ac:dyDescent="0.15">
      <c r="A4" s="163" t="s">
        <v>187</v>
      </c>
      <c r="B4" s="164" t="s">
        <v>161</v>
      </c>
      <c r="C4" s="164" t="s">
        <v>162</v>
      </c>
      <c r="D4" s="164" t="s">
        <v>163</v>
      </c>
      <c r="E4" s="164" t="s">
        <v>164</v>
      </c>
      <c r="F4" s="164" t="s">
        <v>165</v>
      </c>
      <c r="G4" s="164" t="s">
        <v>1791</v>
      </c>
    </row>
    <row r="5" spans="1:7" ht="24.75" customHeight="1" x14ac:dyDescent="0.15">
      <c r="A5" s="163" t="s">
        <v>167</v>
      </c>
      <c r="B5" s="164" t="s">
        <v>169</v>
      </c>
      <c r="C5" s="164" t="s">
        <v>170</v>
      </c>
      <c r="D5" s="164" t="s">
        <v>171</v>
      </c>
      <c r="E5" s="164" t="s">
        <v>1792</v>
      </c>
      <c r="F5" s="164"/>
      <c r="G5" s="164"/>
    </row>
    <row r="6" spans="1:7" ht="24.75" customHeight="1" x14ac:dyDescent="0.15">
      <c r="A6" s="163" t="s">
        <v>172</v>
      </c>
      <c r="B6" s="164" t="s">
        <v>1796</v>
      </c>
      <c r="C6" s="164"/>
      <c r="D6" s="164"/>
      <c r="E6" s="164"/>
      <c r="F6" s="164"/>
      <c r="G6" s="164"/>
    </row>
    <row r="7" spans="1:7" ht="24.75" customHeight="1" x14ac:dyDescent="0.15">
      <c r="A7" s="163" t="s">
        <v>173</v>
      </c>
      <c r="B7" s="164" t="s">
        <v>1797</v>
      </c>
      <c r="C7" s="164"/>
      <c r="D7" s="164"/>
      <c r="E7" s="164"/>
      <c r="F7" s="164"/>
      <c r="G7" s="164"/>
    </row>
    <row r="8" spans="1:7" ht="24.75" customHeight="1" x14ac:dyDescent="0.15">
      <c r="A8" s="163" t="s">
        <v>174</v>
      </c>
      <c r="B8" s="164" t="s">
        <v>1798</v>
      </c>
      <c r="C8" s="164"/>
      <c r="D8" s="164"/>
      <c r="E8" s="164"/>
      <c r="F8" s="164"/>
      <c r="G8" s="164"/>
    </row>
    <row r="9" spans="1:7" ht="24.75" customHeight="1" x14ac:dyDescent="0.15">
      <c r="A9" s="163" t="s">
        <v>175</v>
      </c>
      <c r="B9" s="164" t="s">
        <v>1799</v>
      </c>
      <c r="C9" s="164"/>
      <c r="D9" s="164"/>
      <c r="E9" s="164"/>
      <c r="F9" s="164"/>
      <c r="G9" s="164"/>
    </row>
    <row r="10" spans="1:7" ht="24.75" customHeight="1" x14ac:dyDescent="0.15">
      <c r="A10" s="163" t="s">
        <v>176</v>
      </c>
      <c r="B10" s="164" t="s">
        <v>1800</v>
      </c>
      <c r="C10" s="164"/>
      <c r="D10" s="164"/>
      <c r="E10" s="164"/>
      <c r="F10" s="164"/>
      <c r="G10" s="164"/>
    </row>
    <row r="11" spans="1:7" ht="24.75" customHeight="1" x14ac:dyDescent="0.15">
      <c r="A11" s="163" t="s">
        <v>192</v>
      </c>
      <c r="B11" s="164" t="s">
        <v>179</v>
      </c>
      <c r="C11" s="164" t="s">
        <v>180</v>
      </c>
      <c r="D11" s="164" t="s">
        <v>181</v>
      </c>
      <c r="E11" s="164" t="s">
        <v>182</v>
      </c>
      <c r="F11" s="164" t="s">
        <v>183</v>
      </c>
      <c r="G11" s="164" t="s">
        <v>1793</v>
      </c>
    </row>
    <row r="12" spans="1:7" ht="24.75" customHeight="1" x14ac:dyDescent="0.15">
      <c r="A12" s="163" t="s">
        <v>184</v>
      </c>
      <c r="B12" s="164" t="s">
        <v>1801</v>
      </c>
      <c r="C12" s="164"/>
      <c r="D12" s="164"/>
      <c r="E12" s="164"/>
      <c r="F12" s="164"/>
      <c r="G12" s="164"/>
    </row>
    <row r="13" spans="1:7" ht="24.75" customHeight="1" x14ac:dyDescent="0.15">
      <c r="A13" s="163" t="s">
        <v>185</v>
      </c>
      <c r="B13" s="164" t="s">
        <v>1802</v>
      </c>
      <c r="C13" s="164"/>
      <c r="D13" s="164"/>
      <c r="E13" s="164"/>
      <c r="F13" s="164"/>
      <c r="G13" s="164"/>
    </row>
    <row r="14" spans="1:7" ht="24.75" customHeight="1" x14ac:dyDescent="0.15">
      <c r="A14" s="163" t="s">
        <v>186</v>
      </c>
      <c r="B14" s="164" t="s">
        <v>1803</v>
      </c>
      <c r="C14" s="164"/>
      <c r="D14" s="164"/>
      <c r="E14" s="164"/>
      <c r="F14" s="164"/>
      <c r="G14" s="164"/>
    </row>
    <row r="15" spans="1:7" ht="24.75" customHeight="1" x14ac:dyDescent="0.15">
      <c r="A15" s="163" t="s">
        <v>1784</v>
      </c>
      <c r="B15" s="164" t="s">
        <v>1807</v>
      </c>
      <c r="C15" s="164"/>
      <c r="D15" s="164"/>
      <c r="E15" s="164"/>
      <c r="F15" s="164"/>
      <c r="G15" s="164"/>
    </row>
    <row r="16" spans="1:7" ht="24.75" customHeight="1" x14ac:dyDescent="0.15"/>
    <row r="17" ht="24.75" customHeight="1" x14ac:dyDescent="0.15"/>
    <row r="18" ht="24.75" customHeight="1" x14ac:dyDescent="0.15"/>
    <row r="19" ht="24.75" customHeight="1" x14ac:dyDescent="0.15"/>
    <row r="20" ht="24.75" customHeight="1" x14ac:dyDescent="0.15"/>
    <row r="21" ht="24.75" customHeight="1" x14ac:dyDescent="0.15"/>
    <row r="22" ht="24.75" customHeight="1" x14ac:dyDescent="0.15"/>
    <row r="23" ht="24.75" customHeight="1" x14ac:dyDescent="0.15"/>
    <row r="24" ht="24.75" customHeight="1" x14ac:dyDescent="0.15"/>
    <row r="25" ht="24.75" customHeight="1" x14ac:dyDescent="0.15"/>
    <row r="26" ht="24.75" customHeight="1" x14ac:dyDescent="0.15"/>
    <row r="27" ht="24.75" customHeight="1" x14ac:dyDescent="0.15"/>
    <row r="28" ht="24.75" customHeight="1" x14ac:dyDescent="0.15"/>
    <row r="29" ht="24.75" customHeight="1" x14ac:dyDescent="0.15"/>
    <row r="30" ht="24.75" customHeight="1" x14ac:dyDescent="0.15"/>
    <row r="31" ht="24.75" customHeight="1" x14ac:dyDescent="0.15"/>
    <row r="32" ht="24.75" customHeight="1" x14ac:dyDescent="0.15"/>
    <row r="33" ht="24.75" customHeight="1" x14ac:dyDescent="0.15"/>
    <row r="34" ht="24.75" customHeight="1" x14ac:dyDescent="0.15"/>
    <row r="35" ht="24.75" customHeight="1" x14ac:dyDescent="0.15"/>
    <row r="36" ht="24.75" customHeight="1" x14ac:dyDescent="0.15"/>
    <row r="37" ht="24.75" customHeight="1" x14ac:dyDescent="0.15"/>
    <row r="38" ht="24.75" customHeight="1" x14ac:dyDescent="0.15"/>
    <row r="39" ht="24.75" customHeight="1" x14ac:dyDescent="0.15"/>
    <row r="40" ht="24.75" customHeight="1" x14ac:dyDescent="0.15"/>
    <row r="41" ht="24.75" customHeight="1" x14ac:dyDescent="0.15"/>
    <row r="42" ht="24.75" customHeight="1" x14ac:dyDescent="0.15"/>
    <row r="43" ht="24.75" customHeight="1" x14ac:dyDescent="0.15"/>
    <row r="44" ht="24.75" customHeight="1" x14ac:dyDescent="0.15"/>
    <row r="45" ht="24.75" customHeight="1" x14ac:dyDescent="0.15"/>
    <row r="46" ht="24.75" customHeight="1" x14ac:dyDescent="0.15"/>
    <row r="47" ht="24.75" customHeight="1" x14ac:dyDescent="0.15"/>
    <row r="48" ht="24.75" customHeight="1" x14ac:dyDescent="0.15"/>
    <row r="49" ht="24.75" customHeight="1" x14ac:dyDescent="0.15"/>
    <row r="50" ht="24.75" customHeight="1" x14ac:dyDescent="0.15"/>
    <row r="51" ht="24.75" customHeight="1" x14ac:dyDescent="0.15"/>
    <row r="52" ht="24.75" customHeight="1" x14ac:dyDescent="0.15"/>
    <row r="53" ht="24.75" customHeight="1" x14ac:dyDescent="0.15"/>
    <row r="54" ht="24.75" customHeight="1" x14ac:dyDescent="0.15"/>
    <row r="55" ht="24.75" customHeight="1" x14ac:dyDescent="0.15"/>
    <row r="56" ht="24.75" customHeight="1" x14ac:dyDescent="0.15"/>
    <row r="57" ht="24.75" customHeight="1" x14ac:dyDescent="0.15"/>
    <row r="58" ht="24.75" customHeight="1" x14ac:dyDescent="0.15"/>
    <row r="59" ht="24.75" customHeight="1" x14ac:dyDescent="0.15"/>
    <row r="60" ht="24.75" customHeight="1" x14ac:dyDescent="0.15"/>
    <row r="61" ht="24.75" customHeight="1" x14ac:dyDescent="0.15"/>
    <row r="62" ht="24.75" customHeight="1" x14ac:dyDescent="0.15"/>
    <row r="63" ht="24.75" customHeight="1" x14ac:dyDescent="0.15"/>
    <row r="64" ht="24.75" customHeight="1" x14ac:dyDescent="0.15"/>
    <row r="65" ht="24.75" customHeight="1" x14ac:dyDescent="0.15"/>
    <row r="66" ht="24.75" customHeight="1" x14ac:dyDescent="0.15"/>
    <row r="67" ht="24.75" customHeight="1" x14ac:dyDescent="0.15"/>
    <row r="68" ht="24.75" customHeight="1" x14ac:dyDescent="0.15"/>
    <row r="69" ht="24.75" customHeight="1" x14ac:dyDescent="0.15"/>
    <row r="70" ht="24.75" customHeight="1" x14ac:dyDescent="0.15"/>
    <row r="71" ht="24.75" customHeight="1" x14ac:dyDescent="0.15"/>
    <row r="72" ht="24.75" customHeight="1" x14ac:dyDescent="0.15"/>
    <row r="73" ht="24.75" customHeight="1" x14ac:dyDescent="0.15"/>
    <row r="74" ht="24.75" customHeight="1" x14ac:dyDescent="0.15"/>
    <row r="75" ht="24.75" customHeight="1" x14ac:dyDescent="0.15"/>
    <row r="76" ht="24.75" customHeight="1" x14ac:dyDescent="0.15"/>
    <row r="77" ht="24.75" customHeight="1" x14ac:dyDescent="0.15"/>
    <row r="78" ht="24.75" customHeight="1" x14ac:dyDescent="0.15"/>
    <row r="79" ht="24.75" customHeight="1" x14ac:dyDescent="0.15"/>
    <row r="80" ht="24.75" customHeight="1" x14ac:dyDescent="0.15"/>
    <row r="81" ht="24.75" customHeight="1" x14ac:dyDescent="0.15"/>
    <row r="82" ht="24.75" customHeight="1" x14ac:dyDescent="0.15"/>
    <row r="83" ht="24.75" customHeight="1" x14ac:dyDescent="0.15"/>
    <row r="84" ht="24.75" customHeight="1" x14ac:dyDescent="0.15"/>
    <row r="85" ht="24.75" customHeight="1" x14ac:dyDescent="0.15"/>
    <row r="86" ht="24.75" customHeight="1" x14ac:dyDescent="0.15"/>
    <row r="87" ht="24.75" customHeight="1" x14ac:dyDescent="0.15"/>
    <row r="88" ht="24.75" customHeight="1" x14ac:dyDescent="0.15"/>
    <row r="89" ht="24.75" customHeight="1" x14ac:dyDescent="0.15"/>
    <row r="90" ht="24.75" customHeight="1" x14ac:dyDescent="0.15"/>
    <row r="91" ht="24.75" customHeight="1" x14ac:dyDescent="0.15"/>
    <row r="92" ht="24.75" customHeight="1" x14ac:dyDescent="0.15"/>
    <row r="93" ht="24.75" customHeight="1" x14ac:dyDescent="0.15"/>
    <row r="94" ht="24.75" customHeight="1" x14ac:dyDescent="0.15"/>
    <row r="95" ht="24.75" customHeight="1" x14ac:dyDescent="0.15"/>
    <row r="96" ht="24.75" customHeight="1" x14ac:dyDescent="0.15"/>
    <row r="97" ht="24.75" customHeight="1" x14ac:dyDescent="0.15"/>
    <row r="98" ht="24.75" customHeight="1" x14ac:dyDescent="0.15"/>
    <row r="99" ht="24.75" customHeight="1" x14ac:dyDescent="0.15"/>
    <row r="100" ht="24.75" customHeight="1" x14ac:dyDescent="0.15"/>
  </sheetData>
  <phoneticPr fontId="16"/>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H27"/>
  <sheetViews>
    <sheetView zoomScale="70" zoomScaleNormal="70" workbookViewId="0">
      <selection activeCell="J12" sqref="J12"/>
    </sheetView>
  </sheetViews>
  <sheetFormatPr defaultRowHeight="13.5" x14ac:dyDescent="0.15"/>
  <cols>
    <col min="1" max="1" width="14.5" customWidth="1"/>
    <col min="2" max="2" width="15.875" customWidth="1"/>
    <col min="3" max="3" width="75" customWidth="1"/>
    <col min="4" max="4" width="13.5" customWidth="1"/>
    <col min="5" max="5" width="13.75" customWidth="1"/>
    <col min="7" max="7" width="6.625" customWidth="1"/>
    <col min="8" max="8" width="25.625" bestFit="1" customWidth="1"/>
    <col min="9" max="9" width="1" customWidth="1"/>
  </cols>
  <sheetData>
    <row r="1" spans="1:8" ht="14.25" thickBot="1" x14ac:dyDescent="0.2"/>
    <row r="2" spans="1:8" ht="14.25" thickBot="1" x14ac:dyDescent="0.2">
      <c r="A2" s="455" t="s">
        <v>128</v>
      </c>
      <c r="B2" s="456"/>
      <c r="C2" s="108" t="str">
        <f>IF(F22=1,"分析対象外",IF(SUM(F15:F20)=1,"中規模事業者",IF(SUM(F10:F13)=1,"小規模事業者","算出不可")))</f>
        <v>中規模事業者</v>
      </c>
    </row>
    <row r="4" spans="1:8" s="138" customFormat="1" ht="40.5" x14ac:dyDescent="0.15">
      <c r="A4" s="137" t="s">
        <v>147</v>
      </c>
      <c r="B4" s="161" t="s">
        <v>1783</v>
      </c>
      <c r="C4" s="179" t="s">
        <v>1940</v>
      </c>
      <c r="D4" s="180" t="s">
        <v>131</v>
      </c>
      <c r="E4" s="179" t="s">
        <v>132</v>
      </c>
      <c r="F4" s="181" t="s">
        <v>148</v>
      </c>
      <c r="G4" s="182"/>
      <c r="H4" s="179" t="s">
        <v>1941</v>
      </c>
    </row>
    <row r="5" spans="1:8" x14ac:dyDescent="0.15">
      <c r="A5" s="133" t="s">
        <v>139</v>
      </c>
      <c r="B5" s="131" t="s">
        <v>227</v>
      </c>
      <c r="C5" s="134" t="s">
        <v>1827</v>
      </c>
      <c r="D5" s="135" t="s">
        <v>133</v>
      </c>
      <c r="E5" s="134" t="s">
        <v>136</v>
      </c>
      <c r="F5" s="136">
        <f>IF(AND(【入力】財務分析!D9="04_卸売業",OR(AND(0&lt;【入力】財務分析!$D$13,【入力】財務分析!$D$13&lt;=100000),AND(0&lt;【入力】財務分析!$D$12,0&lt;【入力】財務分析!$D$12&lt;=100))),1,0)</f>
        <v>0</v>
      </c>
      <c r="H5" s="131" t="s">
        <v>155</v>
      </c>
    </row>
    <row r="6" spans="1:8" x14ac:dyDescent="0.15">
      <c r="A6" s="126"/>
      <c r="B6" s="131" t="s">
        <v>229</v>
      </c>
      <c r="C6" s="131" t="s">
        <v>1780</v>
      </c>
      <c r="D6" t="s">
        <v>134</v>
      </c>
      <c r="E6" s="131" t="s">
        <v>137</v>
      </c>
      <c r="F6" s="127">
        <f>IF(AND(OR(【入力】財務分析!D9="05_小売業",【入力】財務分析!D9="06_飲食業"),OR(AND(0&lt;【入力】財務分析!$D$13,【入力】財務分析!$D$13&lt;=50000),AND(0&lt;【入力】財務分析!$D$12,【入力】財務分析!$D$12&lt;=50))),1,0)</f>
        <v>0</v>
      </c>
      <c r="H6" s="131" t="s">
        <v>190</v>
      </c>
    </row>
    <row r="7" spans="1:8" x14ac:dyDescent="0.15">
      <c r="A7" s="126"/>
      <c r="B7" s="131" t="s">
        <v>231</v>
      </c>
      <c r="C7" s="131" t="s">
        <v>1781</v>
      </c>
      <c r="D7" t="s">
        <v>134</v>
      </c>
      <c r="E7" s="131" t="s">
        <v>136</v>
      </c>
      <c r="F7" s="127">
        <f>IF(AND(OR(【入力】財務分析!D9="10_サービス業",【入力】財務分析!D9="11_医療業",【入力】財務分析!D9="12_保険衛生、廃棄物処理業",【入力】財務分析!D9="13_観光業"),OR(AND(0&lt;【入力】財務分析!$D$13,【入力】財務分析!$D$13&lt;=50000),AND(0&lt;【入力】財務分析!$D$12,【入力】財務分析!$D$12&lt;=100))),1,0)</f>
        <v>1</v>
      </c>
      <c r="H7" s="131" t="s">
        <v>187</v>
      </c>
    </row>
    <row r="8" spans="1:8" x14ac:dyDescent="0.15">
      <c r="A8" s="126"/>
      <c r="B8" s="131" t="s">
        <v>1782</v>
      </c>
      <c r="C8" s="131" t="s">
        <v>1805</v>
      </c>
      <c r="D8" t="s">
        <v>135</v>
      </c>
      <c r="E8" s="131" t="s">
        <v>138</v>
      </c>
      <c r="F8" s="127">
        <f>IF(AND(OR(【入力】財務分析!D9="01_農業",【入力】財務分析!D9="02_建設業",【入力】財務分析!D9="03_製造業",【入力】財務分析!D9="07_不動産業",【入力】財務分析!D9="08_運輸業",【入力】財務分析!D9="09_エネルギー",【入力】財務分析!D9="14_その他"),OR(AND(0&lt;【入力】財務分析!$D$13,【入力】財務分析!$D$13&lt;=300000),AND(0&lt;【入力】財務分析!$D$12,【入力】財務分析!$D$12&lt;=300))),1,0)</f>
        <v>0</v>
      </c>
      <c r="H8" s="131" t="s">
        <v>167</v>
      </c>
    </row>
    <row r="9" spans="1:8" x14ac:dyDescent="0.15">
      <c r="A9" s="128"/>
      <c r="B9" s="132"/>
      <c r="C9" s="132"/>
      <c r="D9" s="129"/>
      <c r="E9" s="132"/>
      <c r="F9" s="130"/>
      <c r="H9" s="131" t="s">
        <v>172</v>
      </c>
    </row>
    <row r="10" spans="1:8" x14ac:dyDescent="0.15">
      <c r="A10" s="133" t="s">
        <v>140</v>
      </c>
      <c r="B10" s="131" t="s">
        <v>227</v>
      </c>
      <c r="C10" s="134" t="s">
        <v>1827</v>
      </c>
      <c r="D10" s="135"/>
      <c r="E10" s="134" t="s">
        <v>141</v>
      </c>
      <c r="F10" s="136">
        <f>IF(AND(F5=1,0&lt;=【入力】財務分析!$D$12,【入力】財務分析!$D$12&lt;=5),1,0)</f>
        <v>0</v>
      </c>
      <c r="H10" s="131" t="s">
        <v>173</v>
      </c>
    </row>
    <row r="11" spans="1:8" x14ac:dyDescent="0.15">
      <c r="A11" s="126"/>
      <c r="B11" s="131" t="s">
        <v>229</v>
      </c>
      <c r="C11" s="131" t="s">
        <v>1780</v>
      </c>
      <c r="E11" s="131" t="s">
        <v>141</v>
      </c>
      <c r="F11" s="127">
        <f>IF(AND(F6=1,0&lt;=【入力】財務分析!$D$12,【入力】財務分析!$D$12&lt;=5),1,0)</f>
        <v>0</v>
      </c>
      <c r="H11" s="131" t="s">
        <v>174</v>
      </c>
    </row>
    <row r="12" spans="1:8" x14ac:dyDescent="0.15">
      <c r="A12" s="126"/>
      <c r="B12" s="131" t="s">
        <v>231</v>
      </c>
      <c r="C12" s="131" t="s">
        <v>1781</v>
      </c>
      <c r="E12" s="131" t="s">
        <v>141</v>
      </c>
      <c r="F12" s="127">
        <f>IF(AND(F7=1,0&lt;=【入力】財務分析!$D$12,【入力】財務分析!$D$12&lt;=5),1,0)</f>
        <v>0</v>
      </c>
      <c r="H12" s="131" t="s">
        <v>175</v>
      </c>
    </row>
    <row r="13" spans="1:8" x14ac:dyDescent="0.15">
      <c r="A13" s="126"/>
      <c r="B13" s="131" t="s">
        <v>1782</v>
      </c>
      <c r="C13" s="131" t="s">
        <v>1805</v>
      </c>
      <c r="E13" s="131" t="s">
        <v>142</v>
      </c>
      <c r="F13" s="127">
        <f>IF(AND(F8=1,0&lt;=【入力】財務分析!$D$12,【入力】財務分析!$D$12&lt;=20),1,0)</f>
        <v>0</v>
      </c>
      <c r="H13" s="131" t="s">
        <v>176</v>
      </c>
    </row>
    <row r="14" spans="1:8" x14ac:dyDescent="0.15">
      <c r="A14" s="128"/>
      <c r="B14" s="132"/>
      <c r="C14" s="132"/>
      <c r="D14" s="129"/>
      <c r="E14" s="132"/>
      <c r="F14" s="130"/>
      <c r="H14" s="131" t="s">
        <v>192</v>
      </c>
    </row>
    <row r="15" spans="1:8" x14ac:dyDescent="0.15">
      <c r="A15" s="133" t="s">
        <v>143</v>
      </c>
      <c r="B15" s="131" t="s">
        <v>227</v>
      </c>
      <c r="C15" s="134" t="s">
        <v>1827</v>
      </c>
      <c r="D15" s="451" t="s">
        <v>144</v>
      </c>
      <c r="E15" s="452"/>
      <c r="F15" s="134">
        <f>IF(AND(F5=1,F10=0),1,IF(AND(F5=1,F10=1),0,0))</f>
        <v>0</v>
      </c>
      <c r="H15" s="131" t="s">
        <v>184</v>
      </c>
    </row>
    <row r="16" spans="1:8" x14ac:dyDescent="0.15">
      <c r="A16" s="126"/>
      <c r="B16" s="131" t="s">
        <v>229</v>
      </c>
      <c r="C16" s="131" t="s">
        <v>1780</v>
      </c>
      <c r="D16" s="453"/>
      <c r="E16" s="454"/>
      <c r="F16" s="131">
        <f>IF(AND(F6=1,F11=0),1,IF(AND(F6=1,F11=1),0,0))</f>
        <v>0</v>
      </c>
      <c r="H16" s="131" t="s">
        <v>217</v>
      </c>
    </row>
    <row r="17" spans="1:8" x14ac:dyDescent="0.15">
      <c r="A17" s="126"/>
      <c r="B17" s="131" t="s">
        <v>231</v>
      </c>
      <c r="C17" s="131" t="s">
        <v>1781</v>
      </c>
      <c r="D17" s="453"/>
      <c r="E17" s="454"/>
      <c r="F17" s="131">
        <f>IF(AND(F7=1,F12=0),1,IF(AND(F7=1,F12=1),0,0))</f>
        <v>1</v>
      </c>
      <c r="H17" s="131" t="s">
        <v>186</v>
      </c>
    </row>
    <row r="18" spans="1:8" x14ac:dyDescent="0.15">
      <c r="A18" s="126"/>
      <c r="B18" s="131" t="s">
        <v>1782</v>
      </c>
      <c r="C18" s="131" t="s">
        <v>1805</v>
      </c>
      <c r="D18" s="453"/>
      <c r="E18" s="454"/>
      <c r="F18" s="131">
        <f>IF(AND(F8=1,F13=0),1,IF(AND(F8=1,F13=1),0,0))</f>
        <v>0</v>
      </c>
      <c r="H18" s="160" t="s">
        <v>1779</v>
      </c>
    </row>
    <row r="19" spans="1:8" x14ac:dyDescent="0.15">
      <c r="A19" s="128"/>
      <c r="B19" s="132"/>
      <c r="C19" s="132"/>
      <c r="D19" s="128"/>
      <c r="E19" s="132"/>
      <c r="F19" s="132"/>
    </row>
    <row r="20" spans="1:8" x14ac:dyDescent="0.15">
      <c r="A20" s="133" t="s">
        <v>145</v>
      </c>
      <c r="B20" s="134"/>
      <c r="C20" s="134"/>
      <c r="D20" s="133"/>
      <c r="E20" s="134"/>
      <c r="F20" s="134">
        <f>IF(SUM(F5:F18)+F22=0,1,0)</f>
        <v>0</v>
      </c>
    </row>
    <row r="21" spans="1:8" x14ac:dyDescent="0.15">
      <c r="A21" s="128"/>
      <c r="B21" s="132"/>
      <c r="C21" s="132"/>
      <c r="D21" s="128"/>
      <c r="E21" s="132"/>
      <c r="F21" s="132"/>
    </row>
    <row r="22" spans="1:8" x14ac:dyDescent="0.15">
      <c r="A22" s="126" t="s">
        <v>1821</v>
      </c>
      <c r="B22" s="131"/>
      <c r="C22" s="131"/>
      <c r="D22" s="126"/>
      <c r="E22" s="131"/>
      <c r="F22" s="131">
        <f>IF(OR(【入力】財務分析!D9="エラー_日本標準分類を入力し直して下さい",【入力】財務分析!D9="",AND(OR(【入力】財務分析!$D$12=0,【入力】財務分析!$D$12=""),OR(【入力】財務分析!D13=0,【入力】財務分析!D13=""))),1,0)</f>
        <v>0</v>
      </c>
    </row>
    <row r="23" spans="1:8" x14ac:dyDescent="0.15">
      <c r="A23" s="128"/>
      <c r="B23" s="132"/>
      <c r="C23" s="132"/>
      <c r="D23" s="128"/>
      <c r="E23" s="132"/>
      <c r="F23" s="132"/>
    </row>
    <row r="25" spans="1:8" x14ac:dyDescent="0.15">
      <c r="B25" s="159"/>
      <c r="C25" s="159"/>
    </row>
    <row r="26" spans="1:8" x14ac:dyDescent="0.15">
      <c r="B26" s="159"/>
      <c r="C26" s="159"/>
    </row>
    <row r="27" spans="1:8" x14ac:dyDescent="0.15">
      <c r="B27" s="159"/>
      <c r="C27" s="159"/>
    </row>
  </sheetData>
  <mergeCells count="2">
    <mergeCell ref="D15:E18"/>
    <mergeCell ref="A2:B2"/>
  </mergeCells>
  <phoneticPr fontId="16"/>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J61"/>
  <sheetViews>
    <sheetView zoomScale="85" zoomScaleNormal="85" workbookViewId="0">
      <selection activeCell="E55" sqref="E55:J55"/>
    </sheetView>
  </sheetViews>
  <sheetFormatPr defaultColWidth="9" defaultRowHeight="11.25" x14ac:dyDescent="0.15"/>
  <cols>
    <col min="1" max="2" width="15.625" style="112" customWidth="1"/>
    <col min="3" max="3" width="23.75" style="112" customWidth="1"/>
    <col min="4" max="4" width="15.625" style="112" customWidth="1"/>
    <col min="5" max="16384" width="9" style="112"/>
  </cols>
  <sheetData>
    <row r="1" spans="1:10" x14ac:dyDescent="0.15">
      <c r="A1" s="1" t="s">
        <v>149</v>
      </c>
      <c r="B1" s="2" t="s">
        <v>150</v>
      </c>
      <c r="C1" s="2" t="s">
        <v>151</v>
      </c>
      <c r="D1" s="110" t="s">
        <v>152</v>
      </c>
      <c r="E1" s="3" t="s">
        <v>153</v>
      </c>
      <c r="F1" s="3" t="s">
        <v>154</v>
      </c>
      <c r="G1" s="3" t="s">
        <v>209</v>
      </c>
      <c r="H1" s="3" t="s">
        <v>210</v>
      </c>
      <c r="I1" s="3" t="s">
        <v>211</v>
      </c>
      <c r="J1" s="3" t="s">
        <v>212</v>
      </c>
    </row>
    <row r="2" spans="1:10" x14ac:dyDescent="0.15">
      <c r="A2" s="5" t="s">
        <v>188</v>
      </c>
      <c r="B2" s="114" t="s">
        <v>155</v>
      </c>
      <c r="C2" s="111" t="s">
        <v>264</v>
      </c>
      <c r="D2" s="111" t="s">
        <v>156</v>
      </c>
      <c r="E2" s="166">
        <v>2.26824245254778E-2</v>
      </c>
      <c r="F2" s="166">
        <v>6.4006655435718401E-2</v>
      </c>
      <c r="G2" s="166">
        <v>-5.1246708691894703E-2</v>
      </c>
      <c r="H2" s="166">
        <v>-1.7702013628377699E-3</v>
      </c>
      <c r="I2" s="166">
        <v>5.1472526563095998E-2</v>
      </c>
      <c r="J2" s="166">
        <v>0.107865445411494</v>
      </c>
    </row>
    <row r="3" spans="1:10" x14ac:dyDescent="0.15">
      <c r="A3" s="5" t="s">
        <v>188</v>
      </c>
      <c r="B3" s="114" t="s">
        <v>155</v>
      </c>
      <c r="C3" s="111" t="s">
        <v>264</v>
      </c>
      <c r="D3" s="111" t="s">
        <v>157</v>
      </c>
      <c r="E3" s="166">
        <v>3.5113178886081502E-2</v>
      </c>
      <c r="F3" s="166">
        <v>0.123919473311696</v>
      </c>
      <c r="G3" s="166">
        <v>-9.1690648761649798E-2</v>
      </c>
      <c r="H3" s="166">
        <v>-8.7455954380440092E-3</v>
      </c>
      <c r="I3" s="166">
        <v>6.32928307662734E-2</v>
      </c>
      <c r="J3" s="166">
        <v>0.20210420621809899</v>
      </c>
    </row>
    <row r="4" spans="1:10" x14ac:dyDescent="0.15">
      <c r="A4" s="5" t="s">
        <v>188</v>
      </c>
      <c r="B4" s="114" t="s">
        <v>158</v>
      </c>
      <c r="C4" s="111" t="s">
        <v>357</v>
      </c>
      <c r="D4" s="111" t="s">
        <v>156</v>
      </c>
      <c r="E4" s="166">
        <v>3.1069575355772198E-2</v>
      </c>
      <c r="F4" s="166">
        <v>0.106944402165924</v>
      </c>
      <c r="G4" s="166">
        <v>-9.5625158337148505E-2</v>
      </c>
      <c r="H4" s="166">
        <v>-1.0730390681529201E-2</v>
      </c>
      <c r="I4" s="166">
        <v>8.0218324109248396E-2</v>
      </c>
      <c r="J4" s="166">
        <v>0.18952009427310601</v>
      </c>
    </row>
    <row r="5" spans="1:10" x14ac:dyDescent="0.15">
      <c r="A5" s="5" t="s">
        <v>188</v>
      </c>
      <c r="B5" s="114" t="s">
        <v>158</v>
      </c>
      <c r="C5" s="111" t="s">
        <v>357</v>
      </c>
      <c r="D5" s="111" t="s">
        <v>157</v>
      </c>
      <c r="E5" s="166">
        <v>3.8603942858903902E-2</v>
      </c>
      <c r="F5" s="166">
        <v>0.15352424224919101</v>
      </c>
      <c r="G5" s="166">
        <v>-0.13274683392939099</v>
      </c>
      <c r="H5" s="166">
        <v>-1.8334540742067699E-2</v>
      </c>
      <c r="I5" s="166">
        <v>0.102788415327948</v>
      </c>
      <c r="J5" s="166">
        <v>0.26132904244014399</v>
      </c>
    </row>
    <row r="6" spans="1:10" x14ac:dyDescent="0.15">
      <c r="A6" s="5" t="s">
        <v>188</v>
      </c>
      <c r="B6" s="114" t="s">
        <v>159</v>
      </c>
      <c r="C6" s="111" t="s">
        <v>160</v>
      </c>
      <c r="D6" s="111" t="s">
        <v>156</v>
      </c>
      <c r="E6" s="166">
        <v>-1.32748721576433E-2</v>
      </c>
      <c r="F6" s="166">
        <v>8.0931162886199004E-2</v>
      </c>
      <c r="G6" s="166">
        <v>-0.115834413289763</v>
      </c>
      <c r="H6" s="166">
        <v>-4.21612812304787E-2</v>
      </c>
      <c r="I6" s="166">
        <v>1.8330124675597501E-2</v>
      </c>
      <c r="J6" s="166">
        <v>9.0916003045539207E-2</v>
      </c>
    </row>
    <row r="7" spans="1:10" x14ac:dyDescent="0.15">
      <c r="A7" s="5" t="s">
        <v>188</v>
      </c>
      <c r="B7" s="114" t="s">
        <v>159</v>
      </c>
      <c r="C7" s="111" t="s">
        <v>160</v>
      </c>
      <c r="D7" s="111" t="s">
        <v>157</v>
      </c>
      <c r="E7" s="166">
        <v>-1.6535617368945401E-2</v>
      </c>
      <c r="F7" s="166">
        <v>0.118693586507049</v>
      </c>
      <c r="G7" s="166">
        <v>-0.14267266335256201</v>
      </c>
      <c r="H7" s="166">
        <v>-5.5249148152152899E-2</v>
      </c>
      <c r="I7" s="166">
        <v>2.6634569146206901E-2</v>
      </c>
      <c r="J7" s="166">
        <v>0.13824008407072699</v>
      </c>
    </row>
    <row r="8" spans="1:10" x14ac:dyDescent="0.15">
      <c r="A8" s="5" t="s">
        <v>188</v>
      </c>
      <c r="B8" s="114" t="s">
        <v>159</v>
      </c>
      <c r="C8" s="111" t="s">
        <v>161</v>
      </c>
      <c r="D8" s="111" t="s">
        <v>156</v>
      </c>
      <c r="E8" s="166">
        <v>-1.08339319821788E-2</v>
      </c>
      <c r="F8" s="166">
        <v>7.84375425060332E-2</v>
      </c>
      <c r="G8" s="166">
        <v>-0.114342625524367</v>
      </c>
      <c r="H8" s="166">
        <v>-3.7759808330805701E-2</v>
      </c>
      <c r="I8" s="166">
        <v>2.1464855747800202E-2</v>
      </c>
      <c r="J8" s="166">
        <v>8.5398013967103503E-2</v>
      </c>
    </row>
    <row r="9" spans="1:10" x14ac:dyDescent="0.15">
      <c r="A9" s="5" t="s">
        <v>188</v>
      </c>
      <c r="B9" s="114" t="s">
        <v>159</v>
      </c>
      <c r="C9" s="111" t="s">
        <v>161</v>
      </c>
      <c r="D9" s="111" t="s">
        <v>157</v>
      </c>
      <c r="E9" s="166">
        <v>-1.5523328455178001E-2</v>
      </c>
      <c r="F9" s="166">
        <v>0.122772235809074</v>
      </c>
      <c r="G9" s="166">
        <v>-0.14637893816413899</v>
      </c>
      <c r="H9" s="166">
        <v>-5.4503375226766203E-2</v>
      </c>
      <c r="I9" s="166">
        <v>2.0336199955331199E-2</v>
      </c>
      <c r="J9" s="166">
        <v>0.13477153716255</v>
      </c>
    </row>
    <row r="10" spans="1:10" x14ac:dyDescent="0.15">
      <c r="A10" s="5" t="s">
        <v>188</v>
      </c>
      <c r="B10" s="114" t="s">
        <v>159</v>
      </c>
      <c r="C10" s="111" t="s">
        <v>162</v>
      </c>
      <c r="D10" s="111" t="s">
        <v>156</v>
      </c>
      <c r="E10" s="166">
        <v>-3.3402956198777299E-3</v>
      </c>
      <c r="F10" s="166">
        <v>6.6070349357800595E-2</v>
      </c>
      <c r="G10" s="166">
        <v>-8.2188218637217106E-2</v>
      </c>
      <c r="H10" s="166">
        <v>-2.6412001182928899E-2</v>
      </c>
      <c r="I10" s="166">
        <v>2.07201479696839E-2</v>
      </c>
      <c r="J10" s="166">
        <v>7.6628832361704896E-2</v>
      </c>
    </row>
    <row r="11" spans="1:10" x14ac:dyDescent="0.15">
      <c r="A11" s="5" t="s">
        <v>188</v>
      </c>
      <c r="B11" s="114" t="s">
        <v>159</v>
      </c>
      <c r="C11" s="111" t="s">
        <v>162</v>
      </c>
      <c r="D11" s="111" t="s">
        <v>157</v>
      </c>
      <c r="E11" s="166">
        <v>-2.00048423130593E-3</v>
      </c>
      <c r="F11" s="166">
        <v>0.104859786596164</v>
      </c>
      <c r="G11" s="166">
        <v>-9.6342397222675E-2</v>
      </c>
      <c r="H11" s="166">
        <v>-2.8866353808657898E-2</v>
      </c>
      <c r="I11" s="166">
        <v>4.71650599129377E-2</v>
      </c>
      <c r="J11" s="166">
        <v>0.14089077177680101</v>
      </c>
    </row>
    <row r="12" spans="1:10" x14ac:dyDescent="0.15">
      <c r="A12" s="5" t="s">
        <v>188</v>
      </c>
      <c r="B12" s="114" t="s">
        <v>159</v>
      </c>
      <c r="C12" s="111" t="s">
        <v>163</v>
      </c>
      <c r="D12" s="111" t="s">
        <v>156</v>
      </c>
      <c r="E12" s="166">
        <v>-2.9973307969688199E-2</v>
      </c>
      <c r="F12" s="166">
        <v>7.1680147340679706E-2</v>
      </c>
      <c r="G12" s="166">
        <v>-0.10488039008413901</v>
      </c>
      <c r="H12" s="166">
        <v>-5.50231151504997E-2</v>
      </c>
      <c r="I12" s="166">
        <v>1.3431917237548901E-3</v>
      </c>
      <c r="J12" s="166">
        <v>8.1464182905462701E-2</v>
      </c>
    </row>
    <row r="13" spans="1:10" x14ac:dyDescent="0.15">
      <c r="A13" s="5" t="s">
        <v>188</v>
      </c>
      <c r="B13" s="115" t="s">
        <v>159</v>
      </c>
      <c r="C13" s="113" t="s">
        <v>163</v>
      </c>
      <c r="D13" s="113" t="s">
        <v>157</v>
      </c>
      <c r="E13" s="166">
        <v>-2.6840886119630099E-2</v>
      </c>
      <c r="F13" s="166">
        <v>0.10754040649873101</v>
      </c>
      <c r="G13" s="166">
        <v>-9.2009763912591094E-2</v>
      </c>
      <c r="H13" s="166">
        <v>-6.0112810503632402E-2</v>
      </c>
      <c r="I13" s="166">
        <v>-4.7154705580754299E-3</v>
      </c>
      <c r="J13" s="166">
        <v>8.5425607984235194E-2</v>
      </c>
    </row>
    <row r="14" spans="1:10" x14ac:dyDescent="0.15">
      <c r="A14" s="5" t="s">
        <v>188</v>
      </c>
      <c r="B14" s="113" t="s">
        <v>159</v>
      </c>
      <c r="C14" s="113" t="s">
        <v>164</v>
      </c>
      <c r="D14" s="113" t="s">
        <v>156</v>
      </c>
      <c r="E14" s="166">
        <v>-1.0515062732011001E-2</v>
      </c>
      <c r="F14" s="166">
        <v>7.7212745828623502E-2</v>
      </c>
      <c r="G14" s="166">
        <v>-0.110385937527333</v>
      </c>
      <c r="H14" s="166">
        <v>-3.9344860910232503E-2</v>
      </c>
      <c r="I14" s="166">
        <v>1.8137331821473202E-2</v>
      </c>
      <c r="J14" s="166">
        <v>8.9875405191302896E-2</v>
      </c>
    </row>
    <row r="15" spans="1:10" x14ac:dyDescent="0.15">
      <c r="A15" s="5" t="s">
        <v>188</v>
      </c>
      <c r="B15" s="113" t="s">
        <v>159</v>
      </c>
      <c r="C15" s="113" t="s">
        <v>164</v>
      </c>
      <c r="D15" s="113" t="s">
        <v>157</v>
      </c>
      <c r="E15" s="166">
        <v>-1.6467181105373801E-2</v>
      </c>
      <c r="F15" s="166">
        <v>0.10453682503512</v>
      </c>
      <c r="G15" s="166">
        <v>-0.13935865853351501</v>
      </c>
      <c r="H15" s="166">
        <v>-5.1097041616497099E-2</v>
      </c>
      <c r="I15" s="166">
        <v>2.2984502880097402E-2</v>
      </c>
      <c r="J15" s="166">
        <v>0.121361380614412</v>
      </c>
    </row>
    <row r="16" spans="1:10" x14ac:dyDescent="0.15">
      <c r="A16" s="5" t="s">
        <v>188</v>
      </c>
      <c r="B16" s="113" t="s">
        <v>159</v>
      </c>
      <c r="C16" s="113" t="s">
        <v>165</v>
      </c>
      <c r="D16" s="113" t="s">
        <v>156</v>
      </c>
      <c r="E16" s="166">
        <v>-1.5247588970724099E-2</v>
      </c>
      <c r="F16" s="166">
        <v>9.2830607240649898E-2</v>
      </c>
      <c r="G16" s="166">
        <v>-0.13130373625988701</v>
      </c>
      <c r="H16" s="166">
        <v>-5.5183513063846799E-2</v>
      </c>
      <c r="I16" s="166">
        <v>2.3033424472558801E-2</v>
      </c>
      <c r="J16" s="166">
        <v>0.105531593870186</v>
      </c>
    </row>
    <row r="17" spans="1:10" x14ac:dyDescent="0.15">
      <c r="A17" s="5" t="s">
        <v>188</v>
      </c>
      <c r="B17" s="113" t="s">
        <v>159</v>
      </c>
      <c r="C17" s="113" t="s">
        <v>165</v>
      </c>
      <c r="D17" s="113" t="s">
        <v>157</v>
      </c>
      <c r="E17" s="166">
        <v>-2.1503627179386101E-2</v>
      </c>
      <c r="F17" s="166">
        <v>0.12919884757036601</v>
      </c>
      <c r="G17" s="166">
        <v>-0.15892812761997999</v>
      </c>
      <c r="H17" s="166">
        <v>-6.4980594581149395E-2</v>
      </c>
      <c r="I17" s="166">
        <v>3.0701792783880601E-2</v>
      </c>
      <c r="J17" s="166">
        <v>0.15884818695928701</v>
      </c>
    </row>
    <row r="18" spans="1:10" x14ac:dyDescent="0.15">
      <c r="A18" s="5" t="s">
        <v>188</v>
      </c>
      <c r="B18" s="113" t="s">
        <v>166</v>
      </c>
      <c r="C18" s="113" t="s">
        <v>166</v>
      </c>
      <c r="D18" s="113" t="s">
        <v>156</v>
      </c>
      <c r="E18" s="166"/>
      <c r="F18" s="166"/>
      <c r="G18" s="166"/>
      <c r="H18" s="166"/>
      <c r="I18" s="166"/>
      <c r="J18" s="166"/>
    </row>
    <row r="19" spans="1:10" x14ac:dyDescent="0.15">
      <c r="A19" s="5" t="s">
        <v>188</v>
      </c>
      <c r="B19" s="113" t="s">
        <v>166</v>
      </c>
      <c r="C19" s="113" t="s">
        <v>166</v>
      </c>
      <c r="D19" s="113" t="s">
        <v>157</v>
      </c>
      <c r="E19" s="166"/>
      <c r="F19" s="166"/>
      <c r="G19" s="166"/>
      <c r="H19" s="166"/>
      <c r="I19" s="166"/>
      <c r="J19" s="166"/>
    </row>
    <row r="20" spans="1:10" x14ac:dyDescent="0.15">
      <c r="A20" s="5" t="s">
        <v>188</v>
      </c>
      <c r="B20" s="113" t="s">
        <v>167</v>
      </c>
      <c r="C20" s="113" t="s">
        <v>168</v>
      </c>
      <c r="D20" s="113" t="s">
        <v>156</v>
      </c>
      <c r="E20" s="166">
        <v>-2.3672961680752998E-3</v>
      </c>
      <c r="F20" s="166">
        <v>9.5501031766696401E-2</v>
      </c>
      <c r="G20" s="166">
        <v>-0.112258963023578</v>
      </c>
      <c r="H20" s="166">
        <v>-3.5684896897832198E-2</v>
      </c>
      <c r="I20" s="166">
        <v>3.1381061075396399E-2</v>
      </c>
      <c r="J20" s="166">
        <v>0.121512846607706</v>
      </c>
    </row>
    <row r="21" spans="1:10" x14ac:dyDescent="0.15">
      <c r="A21" s="5" t="s">
        <v>188</v>
      </c>
      <c r="B21" s="113" t="s">
        <v>167</v>
      </c>
      <c r="C21" s="113" t="s">
        <v>168</v>
      </c>
      <c r="D21" s="113" t="s">
        <v>157</v>
      </c>
      <c r="E21" s="166">
        <v>-7.6279594322570497E-3</v>
      </c>
      <c r="F21" s="166">
        <v>0.14245437692719801</v>
      </c>
      <c r="G21" s="166">
        <v>-0.14569113603512701</v>
      </c>
      <c r="H21" s="166">
        <v>-5.3139164725356097E-2</v>
      </c>
      <c r="I21" s="166">
        <v>4.0091370955339399E-2</v>
      </c>
      <c r="J21" s="166">
        <v>0.183806700409755</v>
      </c>
    </row>
    <row r="22" spans="1:10" x14ac:dyDescent="0.15">
      <c r="A22" s="5" t="s">
        <v>188</v>
      </c>
      <c r="B22" s="113" t="s">
        <v>167</v>
      </c>
      <c r="C22" s="113" t="s">
        <v>169</v>
      </c>
      <c r="D22" s="113" t="s">
        <v>156</v>
      </c>
      <c r="E22" s="166">
        <v>-3.1648603845342298E-3</v>
      </c>
      <c r="F22" s="166">
        <v>9.2403646636923201E-2</v>
      </c>
      <c r="G22" s="166">
        <v>-9.5332784767693995E-2</v>
      </c>
      <c r="H22" s="166">
        <v>-3.0935928209262199E-2</v>
      </c>
      <c r="I22" s="166">
        <v>1.9769634798754401E-2</v>
      </c>
      <c r="J22" s="166">
        <v>9.5184507749705494E-2</v>
      </c>
    </row>
    <row r="23" spans="1:10" x14ac:dyDescent="0.15">
      <c r="A23" s="5" t="s">
        <v>188</v>
      </c>
      <c r="B23" s="113" t="s">
        <v>167</v>
      </c>
      <c r="C23" s="113" t="s">
        <v>169</v>
      </c>
      <c r="D23" s="113" t="s">
        <v>157</v>
      </c>
      <c r="E23" s="166">
        <v>-6.0216157412176898E-3</v>
      </c>
      <c r="F23" s="166">
        <v>0.114213359217727</v>
      </c>
      <c r="G23" s="166">
        <v>-0.12762707654204899</v>
      </c>
      <c r="H23" s="166">
        <v>-4.9083768945980301E-2</v>
      </c>
      <c r="I23" s="166">
        <v>3.7330460209666801E-2</v>
      </c>
      <c r="J23" s="166">
        <v>0.17789907180620801</v>
      </c>
    </row>
    <row r="24" spans="1:10" x14ac:dyDescent="0.15">
      <c r="A24" s="5" t="s">
        <v>188</v>
      </c>
      <c r="B24" s="113" t="s">
        <v>167</v>
      </c>
      <c r="C24" s="113" t="s">
        <v>170</v>
      </c>
      <c r="D24" s="113" t="s">
        <v>156</v>
      </c>
      <c r="E24" s="166">
        <v>-3.7924965453437501E-2</v>
      </c>
      <c r="F24" s="166">
        <v>0.10953889480135499</v>
      </c>
      <c r="G24" s="166">
        <v>-0.16926076582689201</v>
      </c>
      <c r="H24" s="166">
        <v>-8.8775152313244302E-2</v>
      </c>
      <c r="I24" s="166">
        <v>6.8116655264841503E-3</v>
      </c>
      <c r="J24" s="166">
        <v>0.121512846607706</v>
      </c>
    </row>
    <row r="25" spans="1:10" x14ac:dyDescent="0.15">
      <c r="A25" s="5" t="s">
        <v>188</v>
      </c>
      <c r="B25" s="113" t="s">
        <v>167</v>
      </c>
      <c r="C25" s="113" t="s">
        <v>170</v>
      </c>
      <c r="D25" s="113" t="s">
        <v>157</v>
      </c>
      <c r="E25" s="166">
        <v>-4.4892720699612802E-2</v>
      </c>
      <c r="F25" s="166">
        <v>0.123022895241835</v>
      </c>
      <c r="G25" s="166">
        <v>-0.20155635335329</v>
      </c>
      <c r="H25" s="166">
        <v>-0.107781777801446</v>
      </c>
      <c r="I25" s="166">
        <v>-5.5055481836656104E-3</v>
      </c>
      <c r="J25" s="166">
        <v>0.16060047405230299</v>
      </c>
    </row>
    <row r="26" spans="1:10" x14ac:dyDescent="0.15">
      <c r="A26" s="5" t="s">
        <v>188</v>
      </c>
      <c r="B26" s="113" t="s">
        <v>167</v>
      </c>
      <c r="C26" s="113" t="s">
        <v>171</v>
      </c>
      <c r="D26" s="113" t="s">
        <v>156</v>
      </c>
      <c r="E26" s="166">
        <v>-2.15237948309428E-2</v>
      </c>
      <c r="F26" s="166">
        <v>9.2099651654804104E-2</v>
      </c>
      <c r="G26" s="166">
        <v>-0.13853534789087299</v>
      </c>
      <c r="H26" s="166">
        <v>-5.0047363141836498E-2</v>
      </c>
      <c r="I26" s="166">
        <v>1.5610594156364E-2</v>
      </c>
      <c r="J26" s="166">
        <v>9.4488440821641706E-2</v>
      </c>
    </row>
    <row r="27" spans="1:10" x14ac:dyDescent="0.15">
      <c r="A27" s="5" t="s">
        <v>188</v>
      </c>
      <c r="B27" s="113" t="s">
        <v>167</v>
      </c>
      <c r="C27" s="113" t="s">
        <v>171</v>
      </c>
      <c r="D27" s="113" t="s">
        <v>157</v>
      </c>
      <c r="E27" s="166">
        <v>-3.1668732284327102E-2</v>
      </c>
      <c r="F27" s="166">
        <v>0.135964668955535</v>
      </c>
      <c r="G27" s="166">
        <v>-0.16330612661362101</v>
      </c>
      <c r="H27" s="166">
        <v>-7.06328445525084E-2</v>
      </c>
      <c r="I27" s="166">
        <v>1.6449756862362299E-2</v>
      </c>
      <c r="J27" s="166">
        <v>0.15954659439316801</v>
      </c>
    </row>
    <row r="28" spans="1:10" x14ac:dyDescent="0.15">
      <c r="A28" s="5" t="s">
        <v>188</v>
      </c>
      <c r="B28" s="113" t="s">
        <v>166</v>
      </c>
      <c r="C28" s="113" t="s">
        <v>166</v>
      </c>
      <c r="D28" s="113" t="s">
        <v>156</v>
      </c>
      <c r="E28" s="166"/>
      <c r="F28" s="166"/>
      <c r="G28" s="166"/>
      <c r="H28" s="166"/>
      <c r="I28" s="166"/>
      <c r="J28" s="166"/>
    </row>
    <row r="29" spans="1:10" x14ac:dyDescent="0.15">
      <c r="A29" s="5" t="s">
        <v>188</v>
      </c>
      <c r="B29" s="113" t="s">
        <v>166</v>
      </c>
      <c r="C29" s="113" t="s">
        <v>166</v>
      </c>
      <c r="D29" s="113" t="s">
        <v>157</v>
      </c>
      <c r="E29" s="166"/>
      <c r="F29" s="166"/>
      <c r="G29" s="166"/>
      <c r="H29" s="166"/>
      <c r="I29" s="166"/>
      <c r="J29" s="166"/>
    </row>
    <row r="30" spans="1:10" x14ac:dyDescent="0.15">
      <c r="A30" s="5" t="s">
        <v>188</v>
      </c>
      <c r="B30" s="113" t="s">
        <v>172</v>
      </c>
      <c r="C30" s="113" t="s">
        <v>1263</v>
      </c>
      <c r="D30" s="113" t="s">
        <v>156</v>
      </c>
      <c r="E30" s="166">
        <v>4.7944312941764199E-4</v>
      </c>
      <c r="F30" s="166">
        <v>0.11885631927013</v>
      </c>
      <c r="G30" s="166">
        <v>-0.116122653153778</v>
      </c>
      <c r="H30" s="166">
        <v>-3.03103380261261E-2</v>
      </c>
      <c r="I30" s="166">
        <v>4.2717167651005403E-2</v>
      </c>
      <c r="J30" s="166">
        <v>0.17147912953150399</v>
      </c>
    </row>
    <row r="31" spans="1:10" x14ac:dyDescent="0.15">
      <c r="A31" s="5" t="s">
        <v>188</v>
      </c>
      <c r="B31" s="113" t="s">
        <v>172</v>
      </c>
      <c r="C31" s="113" t="s">
        <v>1263</v>
      </c>
      <c r="D31" s="113" t="s">
        <v>157</v>
      </c>
      <c r="E31" s="166">
        <v>-7.7922732018851299E-3</v>
      </c>
      <c r="F31" s="166">
        <v>0.16526869551998599</v>
      </c>
      <c r="G31" s="166">
        <v>-0.13520480435089299</v>
      </c>
      <c r="H31" s="166">
        <v>-4.3483394389444603E-2</v>
      </c>
      <c r="I31" s="166">
        <v>6.8698714861695098E-2</v>
      </c>
      <c r="J31" s="166">
        <v>0.226997116632073</v>
      </c>
    </row>
    <row r="32" spans="1:10" x14ac:dyDescent="0.15">
      <c r="A32" s="5" t="s">
        <v>188</v>
      </c>
      <c r="B32" s="113" t="s">
        <v>173</v>
      </c>
      <c r="C32" s="113" t="s">
        <v>1787</v>
      </c>
      <c r="D32" s="113" t="s">
        <v>156</v>
      </c>
      <c r="E32" s="166">
        <v>-7.0572788690003802E-2</v>
      </c>
      <c r="F32" s="166">
        <v>0.10887484603530299</v>
      </c>
      <c r="G32" s="166">
        <v>-0.20156998995723299</v>
      </c>
      <c r="H32" s="166">
        <v>-0.115909709727712</v>
      </c>
      <c r="I32" s="166">
        <v>-3.2354607707138397E-2</v>
      </c>
      <c r="J32" s="166">
        <v>8.3950705737906597E-2</v>
      </c>
    </row>
    <row r="33" spans="1:10" x14ac:dyDescent="0.15">
      <c r="A33" s="5" t="s">
        <v>188</v>
      </c>
      <c r="B33" s="113" t="s">
        <v>173</v>
      </c>
      <c r="C33" s="113" t="s">
        <v>1787</v>
      </c>
      <c r="D33" s="113" t="s">
        <v>157</v>
      </c>
      <c r="E33" s="166">
        <v>-0.11051221848095</v>
      </c>
      <c r="F33" s="166">
        <v>0.12736691116238599</v>
      </c>
      <c r="G33" s="166">
        <v>-0.30560317934277298</v>
      </c>
      <c r="H33" s="166">
        <v>-0.16686405564291301</v>
      </c>
      <c r="I33" s="166">
        <v>-6.2825898597876004E-2</v>
      </c>
      <c r="J33" s="166">
        <v>8.6710681709828694E-2</v>
      </c>
    </row>
    <row r="34" spans="1:10" x14ac:dyDescent="0.15">
      <c r="A34" s="5" t="s">
        <v>188</v>
      </c>
      <c r="B34" s="113" t="s">
        <v>174</v>
      </c>
      <c r="C34" s="113" t="s">
        <v>1423</v>
      </c>
      <c r="D34" s="113" t="s">
        <v>156</v>
      </c>
      <c r="E34" s="166">
        <v>3.4542715537769102E-2</v>
      </c>
      <c r="F34" s="166">
        <v>0.122854826989441</v>
      </c>
      <c r="G34" s="166">
        <v>-8.9959920942751306E-2</v>
      </c>
      <c r="H34" s="166">
        <v>-1.71765661550925E-3</v>
      </c>
      <c r="I34" s="166">
        <v>8.4602663701646402E-2</v>
      </c>
      <c r="J34" s="166">
        <v>0.22762740064862</v>
      </c>
    </row>
    <row r="35" spans="1:10" x14ac:dyDescent="0.15">
      <c r="A35" s="5" t="s">
        <v>188</v>
      </c>
      <c r="B35" s="113" t="s">
        <v>174</v>
      </c>
      <c r="C35" s="113" t="s">
        <v>1423</v>
      </c>
      <c r="D35" s="113" t="s">
        <v>157</v>
      </c>
      <c r="E35" s="166">
        <v>5.5171511326954498E-2</v>
      </c>
      <c r="F35" s="166">
        <v>0.20534787375244001</v>
      </c>
      <c r="G35" s="166">
        <v>-0.176284081806374</v>
      </c>
      <c r="H35" s="166">
        <v>-1.4998700037608099E-2</v>
      </c>
      <c r="I35" s="166">
        <v>0.157448552809238</v>
      </c>
      <c r="J35" s="166">
        <v>0.37062823517955901</v>
      </c>
    </row>
    <row r="36" spans="1:10" x14ac:dyDescent="0.15">
      <c r="A36" s="5" t="s">
        <v>188</v>
      </c>
      <c r="B36" s="113" t="s">
        <v>175</v>
      </c>
      <c r="C36" s="113" t="s">
        <v>1788</v>
      </c>
      <c r="D36" s="113" t="s">
        <v>156</v>
      </c>
      <c r="E36" s="166">
        <v>2.38977511770633E-2</v>
      </c>
      <c r="F36" s="166">
        <v>0.105967418645149</v>
      </c>
      <c r="G36" s="166">
        <v>-7.3807037353236293E-2</v>
      </c>
      <c r="H36" s="166">
        <v>-4.2368946560223698E-3</v>
      </c>
      <c r="I36" s="166">
        <v>5.9262531030986498E-2</v>
      </c>
      <c r="J36" s="166">
        <v>0.17934645217795001</v>
      </c>
    </row>
    <row r="37" spans="1:10" x14ac:dyDescent="0.15">
      <c r="A37" s="5" t="s">
        <v>188</v>
      </c>
      <c r="B37" s="113" t="s">
        <v>175</v>
      </c>
      <c r="C37" s="113" t="s">
        <v>1088</v>
      </c>
      <c r="D37" s="113" t="s">
        <v>157</v>
      </c>
      <c r="E37" s="166">
        <v>3.1195121108882801E-2</v>
      </c>
      <c r="F37" s="166">
        <v>0.162326465233287</v>
      </c>
      <c r="G37" s="166">
        <v>-0.11911426345420301</v>
      </c>
      <c r="H37" s="166">
        <v>-1.85072647246072E-2</v>
      </c>
      <c r="I37" s="166">
        <v>8.5925367943785497E-2</v>
      </c>
      <c r="J37" s="166">
        <v>0.29952794642978098</v>
      </c>
    </row>
    <row r="38" spans="1:10" x14ac:dyDescent="0.15">
      <c r="A38" s="5" t="s">
        <v>188</v>
      </c>
      <c r="B38" s="113" t="s">
        <v>176</v>
      </c>
      <c r="C38" s="113" t="s">
        <v>1018</v>
      </c>
      <c r="D38" s="113" t="s">
        <v>156</v>
      </c>
      <c r="E38" s="166">
        <v>7.0193108869697702E-3</v>
      </c>
      <c r="F38" s="166">
        <v>0.19639295787476099</v>
      </c>
      <c r="G38" s="166">
        <v>-5.2062169955545301E-2</v>
      </c>
      <c r="H38" s="166">
        <v>-1.3396520352790601E-2</v>
      </c>
      <c r="I38" s="166">
        <v>0.20149972734188201</v>
      </c>
      <c r="J38" s="166">
        <v>0.459486578351674</v>
      </c>
    </row>
    <row r="39" spans="1:10" x14ac:dyDescent="0.15">
      <c r="A39" s="5" t="s">
        <v>188</v>
      </c>
      <c r="B39" s="113" t="s">
        <v>176</v>
      </c>
      <c r="C39" s="113" t="s">
        <v>1018</v>
      </c>
      <c r="D39" s="113" t="s">
        <v>157</v>
      </c>
      <c r="E39" s="166">
        <v>8.2475171132507699E-2</v>
      </c>
      <c r="F39" s="166">
        <v>0.18167570035329</v>
      </c>
      <c r="G39" s="166">
        <v>-0.12676935247922599</v>
      </c>
      <c r="H39" s="166">
        <v>3.1097433363701701E-2</v>
      </c>
      <c r="I39" s="166">
        <v>0.121185075887874</v>
      </c>
      <c r="J39" s="166">
        <v>0.39544530955981799</v>
      </c>
    </row>
    <row r="40" spans="1:10" x14ac:dyDescent="0.15">
      <c r="A40" s="5" t="s">
        <v>188</v>
      </c>
      <c r="B40" s="113" t="s">
        <v>177</v>
      </c>
      <c r="C40" s="113" t="s">
        <v>178</v>
      </c>
      <c r="D40" s="113" t="s">
        <v>156</v>
      </c>
      <c r="E40" s="166">
        <v>2.96613254324125E-2</v>
      </c>
      <c r="F40" s="166">
        <v>0.127982364153436</v>
      </c>
      <c r="G40" s="166">
        <v>-0.11824516460208701</v>
      </c>
      <c r="H40" s="166">
        <v>-1.23173464548761E-2</v>
      </c>
      <c r="I40" s="166">
        <v>8.0047482371696801E-2</v>
      </c>
      <c r="J40" s="166">
        <v>0.21581065798282201</v>
      </c>
    </row>
    <row r="41" spans="1:10" x14ac:dyDescent="0.15">
      <c r="A41" s="5" t="s">
        <v>188</v>
      </c>
      <c r="B41" s="113" t="s">
        <v>177</v>
      </c>
      <c r="C41" s="113" t="s">
        <v>178</v>
      </c>
      <c r="D41" s="113" t="s">
        <v>157</v>
      </c>
      <c r="E41" s="166">
        <v>1.8292172035454201E-2</v>
      </c>
      <c r="F41" s="166">
        <v>0.18204630879467601</v>
      </c>
      <c r="G41" s="166">
        <v>-0.18838776447738101</v>
      </c>
      <c r="H41" s="166">
        <v>-4.2328046352788702E-2</v>
      </c>
      <c r="I41" s="166">
        <v>9.06939882490959E-2</v>
      </c>
      <c r="J41" s="166">
        <v>0.28022262352340399</v>
      </c>
    </row>
    <row r="42" spans="1:10" x14ac:dyDescent="0.15">
      <c r="A42" s="5" t="s">
        <v>188</v>
      </c>
      <c r="B42" s="113" t="s">
        <v>177</v>
      </c>
      <c r="C42" s="113" t="s">
        <v>179</v>
      </c>
      <c r="D42" s="113" t="s">
        <v>156</v>
      </c>
      <c r="E42" s="166">
        <v>2.3776661735689E-2</v>
      </c>
      <c r="F42" s="166">
        <v>8.87462417165122E-2</v>
      </c>
      <c r="G42" s="166">
        <v>-8.1788182358641895E-2</v>
      </c>
      <c r="H42" s="166">
        <v>-1.5585116672932E-2</v>
      </c>
      <c r="I42" s="166">
        <v>5.2850597056333902E-2</v>
      </c>
      <c r="J42" s="166">
        <v>0.131156130857989</v>
      </c>
    </row>
    <row r="43" spans="1:10" x14ac:dyDescent="0.15">
      <c r="A43" s="5" t="s">
        <v>188</v>
      </c>
      <c r="B43" s="113" t="s">
        <v>177</v>
      </c>
      <c r="C43" s="113" t="s">
        <v>179</v>
      </c>
      <c r="D43" s="113" t="s">
        <v>157</v>
      </c>
      <c r="E43" s="166">
        <v>-3.6828426186444798E-3</v>
      </c>
      <c r="F43" s="166">
        <v>0.134793259518001</v>
      </c>
      <c r="G43" s="166">
        <v>-0.17423146432365599</v>
      </c>
      <c r="H43" s="166">
        <v>-4.7689326189963098E-2</v>
      </c>
      <c r="I43" s="166">
        <v>3.46063699968963E-2</v>
      </c>
      <c r="J43" s="166">
        <v>0.21902299860619701</v>
      </c>
    </row>
    <row r="44" spans="1:10" x14ac:dyDescent="0.15">
      <c r="A44" s="5" t="s">
        <v>188</v>
      </c>
      <c r="B44" s="113" t="s">
        <v>177</v>
      </c>
      <c r="C44" s="113" t="s">
        <v>180</v>
      </c>
      <c r="D44" s="113" t="s">
        <v>156</v>
      </c>
      <c r="E44" s="166">
        <v>-4.12835430687465E-2</v>
      </c>
      <c r="F44" s="166">
        <v>0.116713714234227</v>
      </c>
      <c r="G44" s="166">
        <v>-0.18583219553286201</v>
      </c>
      <c r="H44" s="166">
        <v>-9.2069669822482103E-2</v>
      </c>
      <c r="I44" s="166">
        <v>9.9359416317165304E-4</v>
      </c>
      <c r="J44" s="166">
        <v>0.102125221463493</v>
      </c>
    </row>
    <row r="45" spans="1:10" x14ac:dyDescent="0.15">
      <c r="A45" s="5" t="s">
        <v>188</v>
      </c>
      <c r="B45" s="113" t="s">
        <v>177</v>
      </c>
      <c r="C45" s="113" t="s">
        <v>180</v>
      </c>
      <c r="D45" s="113" t="s">
        <v>157</v>
      </c>
      <c r="E45" s="166">
        <v>-5.78480724533285E-2</v>
      </c>
      <c r="F45" s="166">
        <v>0.14439696193593701</v>
      </c>
      <c r="G45" s="166">
        <v>-0.312127737780171</v>
      </c>
      <c r="H45" s="166">
        <v>-9.3234286267465702E-2</v>
      </c>
      <c r="I45" s="166">
        <v>1.34784043613237E-2</v>
      </c>
      <c r="J45" s="166">
        <v>0.12618158359071399</v>
      </c>
    </row>
    <row r="46" spans="1:10" x14ac:dyDescent="0.15">
      <c r="A46" s="5" t="s">
        <v>188</v>
      </c>
      <c r="B46" s="113" t="s">
        <v>177</v>
      </c>
      <c r="C46" s="113" t="s">
        <v>181</v>
      </c>
      <c r="D46" s="113" t="s">
        <v>156</v>
      </c>
      <c r="E46" s="166">
        <v>5.3428549932915702E-2</v>
      </c>
      <c r="F46" s="166">
        <v>0.13319256219592601</v>
      </c>
      <c r="G46" s="166">
        <v>-9.0889632554171096E-2</v>
      </c>
      <c r="H46" s="166">
        <v>8.5983049257340998E-3</v>
      </c>
      <c r="I46" s="166">
        <v>0.10661260821669601</v>
      </c>
      <c r="J46" s="166">
        <v>0.26945930300392801</v>
      </c>
    </row>
    <row r="47" spans="1:10" x14ac:dyDescent="0.15">
      <c r="A47" s="5" t="s">
        <v>188</v>
      </c>
      <c r="B47" s="113" t="s">
        <v>177</v>
      </c>
      <c r="C47" s="113" t="s">
        <v>181</v>
      </c>
      <c r="D47" s="113" t="s">
        <v>157</v>
      </c>
      <c r="E47" s="166">
        <v>1.85632572218285E-2</v>
      </c>
      <c r="F47" s="166">
        <v>0.167553021118139</v>
      </c>
      <c r="G47" s="166">
        <v>-0.19945389581098699</v>
      </c>
      <c r="H47" s="166">
        <v>-6.4510834751791105E-2</v>
      </c>
      <c r="I47" s="166">
        <v>0.112010952203387</v>
      </c>
      <c r="J47" s="166">
        <v>0.255765892475812</v>
      </c>
    </row>
    <row r="48" spans="1:10" x14ac:dyDescent="0.15">
      <c r="A48" s="5" t="s">
        <v>188</v>
      </c>
      <c r="B48" s="113" t="s">
        <v>177</v>
      </c>
      <c r="C48" s="113" t="s">
        <v>182</v>
      </c>
      <c r="D48" s="113" t="s">
        <v>156</v>
      </c>
      <c r="E48" s="166">
        <v>2.7119392211019801E-2</v>
      </c>
      <c r="F48" s="166">
        <v>0.13550008141864001</v>
      </c>
      <c r="G48" s="166">
        <v>-0.119534588757823</v>
      </c>
      <c r="H48" s="166">
        <v>-1.2951117940337299E-2</v>
      </c>
      <c r="I48" s="166">
        <v>8.2178766574113896E-2</v>
      </c>
      <c r="J48" s="166">
        <v>0.234546089380826</v>
      </c>
    </row>
    <row r="49" spans="1:10" x14ac:dyDescent="0.15">
      <c r="A49" s="5" t="s">
        <v>188</v>
      </c>
      <c r="B49" s="113" t="s">
        <v>177</v>
      </c>
      <c r="C49" s="113" t="s">
        <v>182</v>
      </c>
      <c r="D49" s="113" t="s">
        <v>157</v>
      </c>
      <c r="E49" s="166">
        <v>2.09711309956493E-2</v>
      </c>
      <c r="F49" s="166">
        <v>0.17233069403925699</v>
      </c>
      <c r="G49" s="166">
        <v>-0.168946076476718</v>
      </c>
      <c r="H49" s="166">
        <v>-3.7903475453156199E-2</v>
      </c>
      <c r="I49" s="166">
        <v>7.7439808314105796E-2</v>
      </c>
      <c r="J49" s="166">
        <v>0.22956324852668999</v>
      </c>
    </row>
    <row r="50" spans="1:10" x14ac:dyDescent="0.15">
      <c r="A50" s="5" t="s">
        <v>188</v>
      </c>
      <c r="B50" s="113" t="s">
        <v>177</v>
      </c>
      <c r="C50" s="113" t="s">
        <v>183</v>
      </c>
      <c r="D50" s="113" t="s">
        <v>156</v>
      </c>
      <c r="E50" s="166">
        <v>4.5167475074209602E-2</v>
      </c>
      <c r="F50" s="166">
        <v>0.11319755735049</v>
      </c>
      <c r="G50" s="166">
        <v>-8.4937690415710504E-2</v>
      </c>
      <c r="H50" s="166">
        <v>1.0791460896042201E-3</v>
      </c>
      <c r="I50" s="166">
        <v>8.84228527617828E-2</v>
      </c>
      <c r="J50" s="166">
        <v>0.204591142109742</v>
      </c>
    </row>
    <row r="51" spans="1:10" x14ac:dyDescent="0.15">
      <c r="A51" s="5" t="s">
        <v>188</v>
      </c>
      <c r="B51" s="113" t="s">
        <v>177</v>
      </c>
      <c r="C51" s="113" t="s">
        <v>183</v>
      </c>
      <c r="D51" s="113" t="s">
        <v>157</v>
      </c>
      <c r="E51" s="166">
        <v>5.1465842122305899E-2</v>
      </c>
      <c r="F51" s="166">
        <v>0.21633950989180201</v>
      </c>
      <c r="G51" s="166">
        <v>-0.18198559380305701</v>
      </c>
      <c r="H51" s="166">
        <v>-1.73022168967044E-2</v>
      </c>
      <c r="I51" s="166">
        <v>0.14091596151843899</v>
      </c>
      <c r="J51" s="166">
        <v>0.43108093790058999</v>
      </c>
    </row>
    <row r="52" spans="1:10" x14ac:dyDescent="0.15">
      <c r="A52" s="5" t="s">
        <v>188</v>
      </c>
      <c r="B52" s="113" t="s">
        <v>166</v>
      </c>
      <c r="C52" s="113" t="s">
        <v>166</v>
      </c>
      <c r="D52" s="113" t="s">
        <v>156</v>
      </c>
      <c r="E52" s="166"/>
      <c r="F52" s="166"/>
      <c r="G52" s="166"/>
      <c r="H52" s="166"/>
      <c r="I52" s="166"/>
      <c r="J52" s="166"/>
    </row>
    <row r="53" spans="1:10" x14ac:dyDescent="0.15">
      <c r="A53" s="5" t="s">
        <v>188</v>
      </c>
      <c r="B53" s="113" t="s">
        <v>166</v>
      </c>
      <c r="C53" s="113" t="s">
        <v>166</v>
      </c>
      <c r="D53" s="113" t="s">
        <v>157</v>
      </c>
      <c r="E53" s="166"/>
      <c r="F53" s="166"/>
      <c r="G53" s="166"/>
      <c r="H53" s="166"/>
      <c r="I53" s="166"/>
      <c r="J53" s="166"/>
    </row>
    <row r="54" spans="1:10" x14ac:dyDescent="0.15">
      <c r="A54" s="5" t="s">
        <v>188</v>
      </c>
      <c r="B54" s="113" t="s">
        <v>184</v>
      </c>
      <c r="C54" s="113" t="s">
        <v>1638</v>
      </c>
      <c r="D54" s="113" t="s">
        <v>156</v>
      </c>
      <c r="E54" s="166">
        <v>6.1428793212105898E-2</v>
      </c>
      <c r="F54" s="166">
        <v>0.19604587045640101</v>
      </c>
      <c r="G54" s="166">
        <v>-5.4921171050134499E-2</v>
      </c>
      <c r="H54" s="166">
        <v>3.3191178830361101E-2</v>
      </c>
      <c r="I54" s="166">
        <v>0.17540864073655099</v>
      </c>
      <c r="J54" s="166">
        <v>0.444026721794052</v>
      </c>
    </row>
    <row r="55" spans="1:10" x14ac:dyDescent="0.15">
      <c r="A55" s="5" t="s">
        <v>188</v>
      </c>
      <c r="B55" s="113" t="s">
        <v>184</v>
      </c>
      <c r="C55" s="113" t="s">
        <v>1638</v>
      </c>
      <c r="D55" s="113" t="s">
        <v>157</v>
      </c>
      <c r="E55" s="170">
        <v>6.1428793212105898E-2</v>
      </c>
      <c r="F55" s="170">
        <v>0.19604587045640101</v>
      </c>
      <c r="G55" s="170">
        <v>-5.4921171050134499E-2</v>
      </c>
      <c r="H55" s="170">
        <v>3.3191178830361101E-2</v>
      </c>
      <c r="I55" s="170">
        <v>0.17540864073655099</v>
      </c>
      <c r="J55" s="170">
        <v>0.444026721794052</v>
      </c>
    </row>
    <row r="56" spans="1:10" x14ac:dyDescent="0.15">
      <c r="A56" s="5" t="s">
        <v>188</v>
      </c>
      <c r="B56" s="113" t="s">
        <v>185</v>
      </c>
      <c r="C56" s="113" t="s">
        <v>1652</v>
      </c>
      <c r="D56" s="113" t="s">
        <v>156</v>
      </c>
      <c r="E56" s="166">
        <v>4.1455932141179201E-2</v>
      </c>
      <c r="F56" s="166">
        <v>8.7976554678025495E-2</v>
      </c>
      <c r="G56" s="166">
        <v>-5.6293696143514503E-2</v>
      </c>
      <c r="H56" s="166">
        <v>1.35116996031423E-2</v>
      </c>
      <c r="I56" s="166">
        <v>7.3053171610551706E-2</v>
      </c>
      <c r="J56" s="166">
        <v>0.15230730932268999</v>
      </c>
    </row>
    <row r="57" spans="1:10" x14ac:dyDescent="0.15">
      <c r="A57" s="5" t="s">
        <v>188</v>
      </c>
      <c r="B57" s="113" t="s">
        <v>185</v>
      </c>
      <c r="C57" s="113" t="s">
        <v>1652</v>
      </c>
      <c r="D57" s="113" t="s">
        <v>157</v>
      </c>
      <c r="E57" s="166">
        <v>2.9746190722932098E-2</v>
      </c>
      <c r="F57" s="166">
        <v>0.19429253285465301</v>
      </c>
      <c r="G57" s="166">
        <v>-0.121687035635904</v>
      </c>
      <c r="H57" s="166">
        <v>-1.1081009190100201E-2</v>
      </c>
      <c r="I57" s="166">
        <v>0.12371881910311</v>
      </c>
      <c r="J57" s="166">
        <v>0.41911279582171801</v>
      </c>
    </row>
    <row r="58" spans="1:10" x14ac:dyDescent="0.15">
      <c r="A58" s="5" t="s">
        <v>188</v>
      </c>
      <c r="B58" s="113" t="s">
        <v>186</v>
      </c>
      <c r="C58" s="113" t="s">
        <v>1824</v>
      </c>
      <c r="D58" s="113" t="s">
        <v>156</v>
      </c>
      <c r="E58" s="166">
        <v>-4.2334425081167297E-2</v>
      </c>
      <c r="F58" s="166">
        <v>0.17284500507571399</v>
      </c>
      <c r="G58" s="166">
        <v>-0.219851729483868</v>
      </c>
      <c r="H58" s="166">
        <v>-0.13368802497842799</v>
      </c>
      <c r="I58" s="166">
        <v>4.2372165862367202E-2</v>
      </c>
      <c r="J58" s="166">
        <v>0.17674179929240799</v>
      </c>
    </row>
    <row r="59" spans="1:10" x14ac:dyDescent="0.15">
      <c r="A59" s="5" t="s">
        <v>188</v>
      </c>
      <c r="B59" s="113" t="s">
        <v>186</v>
      </c>
      <c r="C59" s="113" t="s">
        <v>1824</v>
      </c>
      <c r="D59" s="113" t="s">
        <v>157</v>
      </c>
      <c r="E59" s="166">
        <v>-3.5022034044586897E-2</v>
      </c>
      <c r="F59" s="166">
        <v>0.15160132325435299</v>
      </c>
      <c r="G59" s="166">
        <v>-0.25592479977350402</v>
      </c>
      <c r="H59" s="166">
        <v>-0.109121886072176</v>
      </c>
      <c r="I59" s="166">
        <v>4.0895873027034903E-3</v>
      </c>
      <c r="J59" s="166">
        <v>0.235257173430901</v>
      </c>
    </row>
    <row r="60" spans="1:10" x14ac:dyDescent="0.15">
      <c r="A60" s="5" t="s">
        <v>188</v>
      </c>
      <c r="B60" s="113" t="s">
        <v>1784</v>
      </c>
      <c r="C60" s="113" t="s">
        <v>287</v>
      </c>
      <c r="D60" s="113" t="s">
        <v>156</v>
      </c>
      <c r="E60" s="166">
        <v>1.39712426702933E-2</v>
      </c>
      <c r="F60" s="166">
        <v>0.11033134690829099</v>
      </c>
      <c r="G60" s="166">
        <v>-0.109052391158157</v>
      </c>
      <c r="H60" s="166">
        <v>-2.35390912118324E-2</v>
      </c>
      <c r="I60" s="166">
        <v>5.7361669398535903E-2</v>
      </c>
      <c r="J60" s="166">
        <v>0.171391039376878</v>
      </c>
    </row>
    <row r="61" spans="1:10" x14ac:dyDescent="0.15">
      <c r="A61" s="5" t="s">
        <v>188</v>
      </c>
      <c r="B61" s="113" t="s">
        <v>1784</v>
      </c>
      <c r="C61" s="113" t="s">
        <v>287</v>
      </c>
      <c r="D61" s="113" t="s">
        <v>157</v>
      </c>
      <c r="E61" s="166">
        <v>2.9930590392125998E-2</v>
      </c>
      <c r="F61" s="166">
        <v>0.15867159545937701</v>
      </c>
      <c r="G61" s="166">
        <v>-0.13861327408667201</v>
      </c>
      <c r="H61" s="166">
        <v>-2.6237660755210002E-2</v>
      </c>
      <c r="I61" s="166">
        <v>9.5351846203902399E-2</v>
      </c>
      <c r="J61" s="166">
        <v>0.26218647262289702</v>
      </c>
    </row>
  </sheetData>
  <phoneticPr fontId="1"/>
  <conditionalFormatting sqref="C2:D12">
    <cfRule type="cellIs" dxfId="6" priority="14" operator="lessThan">
      <formula>0</formula>
    </cfRule>
  </conditionalFormatting>
  <pageMargins left="0.7" right="0.7" top="0.75" bottom="0.75" header="0.3" footer="0.3"/>
  <pageSetup paperSize="9" scale="99" orientation="portrait"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J61"/>
  <sheetViews>
    <sheetView topLeftCell="B1" zoomScale="85" zoomScaleNormal="85" workbookViewId="0">
      <selection activeCell="E55" sqref="E55:J55"/>
    </sheetView>
  </sheetViews>
  <sheetFormatPr defaultColWidth="9" defaultRowHeight="11.25" x14ac:dyDescent="0.15"/>
  <cols>
    <col min="1" max="1" width="13" style="112" bestFit="1" customWidth="1"/>
    <col min="2" max="2" width="25.625" style="112" bestFit="1" customWidth="1"/>
    <col min="3" max="3" width="30.25" style="112" bestFit="1" customWidth="1"/>
    <col min="4" max="4" width="13" style="112" bestFit="1" customWidth="1"/>
    <col min="5" max="16384" width="9" style="112"/>
  </cols>
  <sheetData>
    <row r="1" spans="1:10" x14ac:dyDescent="0.15">
      <c r="A1" s="1" t="s">
        <v>193</v>
      </c>
      <c r="B1" s="2" t="s">
        <v>194</v>
      </c>
      <c r="C1" s="2" t="s">
        <v>195</v>
      </c>
      <c r="D1" s="3" t="s">
        <v>196</v>
      </c>
      <c r="E1" s="3" t="s">
        <v>197</v>
      </c>
      <c r="F1" s="3" t="s">
        <v>15</v>
      </c>
      <c r="G1" s="3" t="s">
        <v>209</v>
      </c>
      <c r="H1" s="3" t="s">
        <v>210</v>
      </c>
      <c r="I1" s="3" t="s">
        <v>211</v>
      </c>
      <c r="J1" s="3" t="s">
        <v>212</v>
      </c>
    </row>
    <row r="2" spans="1:10" x14ac:dyDescent="0.15">
      <c r="A2" s="116" t="s">
        <v>198</v>
      </c>
      <c r="B2" s="114" t="s">
        <v>155</v>
      </c>
      <c r="C2" s="111" t="s">
        <v>264</v>
      </c>
      <c r="D2" s="117" t="s">
        <v>199</v>
      </c>
      <c r="E2" s="166">
        <v>8.5650934931351692E-3</v>
      </c>
      <c r="F2" s="166">
        <v>5.3023243672145497E-2</v>
      </c>
      <c r="G2" s="166">
        <v>-6.0305346667714199E-2</v>
      </c>
      <c r="H2" s="166">
        <v>-1.40465526296032E-2</v>
      </c>
      <c r="I2" s="166">
        <v>2.39333169858842E-2</v>
      </c>
      <c r="J2" s="166">
        <v>9.1318872426581196E-2</v>
      </c>
    </row>
    <row r="3" spans="1:10" x14ac:dyDescent="0.15">
      <c r="A3" s="116" t="s">
        <v>198</v>
      </c>
      <c r="B3" s="114" t="s">
        <v>155</v>
      </c>
      <c r="C3" s="111" t="s">
        <v>264</v>
      </c>
      <c r="D3" s="117" t="s">
        <v>200</v>
      </c>
      <c r="E3" s="166">
        <v>-1.26812029956292E-2</v>
      </c>
      <c r="F3" s="166">
        <v>7.2687722008074399E-2</v>
      </c>
      <c r="G3" s="166">
        <v>-0.133169118926071</v>
      </c>
      <c r="H3" s="166">
        <v>-4.3354801445731998E-2</v>
      </c>
      <c r="I3" s="166">
        <v>1.9737827048800002E-2</v>
      </c>
      <c r="J3" s="166">
        <v>7.7558368475615896E-2</v>
      </c>
    </row>
    <row r="4" spans="1:10" x14ac:dyDescent="0.15">
      <c r="A4" s="116" t="s">
        <v>198</v>
      </c>
      <c r="B4" s="114" t="s">
        <v>189</v>
      </c>
      <c r="C4" s="111" t="s">
        <v>357</v>
      </c>
      <c r="D4" s="117" t="s">
        <v>199</v>
      </c>
      <c r="E4" s="166">
        <v>3.4600779384363803E-2</v>
      </c>
      <c r="F4" s="166">
        <v>4.2471577176518602E-2</v>
      </c>
      <c r="G4" s="166">
        <v>-1.2980080318557101E-2</v>
      </c>
      <c r="H4" s="166">
        <v>1.7831830949847499E-2</v>
      </c>
      <c r="I4" s="166">
        <v>5.4131985398136601E-2</v>
      </c>
      <c r="J4" s="166">
        <v>9.8475907786610695E-2</v>
      </c>
    </row>
    <row r="5" spans="1:10" x14ac:dyDescent="0.15">
      <c r="A5" s="116" t="s">
        <v>198</v>
      </c>
      <c r="B5" s="114" t="s">
        <v>189</v>
      </c>
      <c r="C5" s="111" t="s">
        <v>357</v>
      </c>
      <c r="D5" s="117" t="s">
        <v>200</v>
      </c>
      <c r="E5" s="166">
        <v>1.43704401419067E-2</v>
      </c>
      <c r="F5" s="166">
        <v>5.8733762201072501E-2</v>
      </c>
      <c r="G5" s="166">
        <v>-7.0534209581493396E-2</v>
      </c>
      <c r="H5" s="166">
        <v>-3.40448612802014E-3</v>
      </c>
      <c r="I5" s="166">
        <v>3.52567859926778E-2</v>
      </c>
      <c r="J5" s="166">
        <v>8.5068875666638302E-2</v>
      </c>
    </row>
    <row r="6" spans="1:10" x14ac:dyDescent="0.15">
      <c r="A6" s="116" t="s">
        <v>198</v>
      </c>
      <c r="B6" s="114" t="s">
        <v>201</v>
      </c>
      <c r="C6" s="111" t="s">
        <v>160</v>
      </c>
      <c r="D6" s="117" t="s">
        <v>199</v>
      </c>
      <c r="E6" s="166">
        <v>1.9820899111490702E-2</v>
      </c>
      <c r="F6" s="166">
        <v>5.0052456341631697E-2</v>
      </c>
      <c r="G6" s="166">
        <v>-4.6316957822286203E-2</v>
      </c>
      <c r="H6" s="166">
        <v>2.8766961764429798E-3</v>
      </c>
      <c r="I6" s="166">
        <v>4.01540054488876E-2</v>
      </c>
      <c r="J6" s="166">
        <v>8.8872609084212406E-2</v>
      </c>
    </row>
    <row r="7" spans="1:10" x14ac:dyDescent="0.15">
      <c r="A7" s="116" t="s">
        <v>198</v>
      </c>
      <c r="B7" s="114" t="s">
        <v>201</v>
      </c>
      <c r="C7" s="111" t="s">
        <v>160</v>
      </c>
      <c r="D7" s="117" t="s">
        <v>200</v>
      </c>
      <c r="E7" s="166">
        <v>7.1055390712823603E-3</v>
      </c>
      <c r="F7" s="166">
        <v>6.9570587690499994E-2</v>
      </c>
      <c r="G7" s="166">
        <v>-0.10325588506328599</v>
      </c>
      <c r="H7" s="166">
        <v>-1.5634644804712099E-2</v>
      </c>
      <c r="I7" s="166">
        <v>2.8688048954919401E-2</v>
      </c>
      <c r="J7" s="166">
        <v>8.1236702433684096E-2</v>
      </c>
    </row>
    <row r="8" spans="1:10" x14ac:dyDescent="0.15">
      <c r="A8" s="116" t="s">
        <v>198</v>
      </c>
      <c r="B8" s="114" t="s">
        <v>201</v>
      </c>
      <c r="C8" s="111" t="s">
        <v>161</v>
      </c>
      <c r="D8" s="117" t="s">
        <v>199</v>
      </c>
      <c r="E8" s="166">
        <v>9.7384001883502706E-3</v>
      </c>
      <c r="F8" s="166">
        <v>4.43831525528596E-2</v>
      </c>
      <c r="G8" s="166">
        <v>-5.4461877305582898E-2</v>
      </c>
      <c r="H8" s="166">
        <v>-3.8993646792081101E-3</v>
      </c>
      <c r="I8" s="166">
        <v>2.7023935507037099E-2</v>
      </c>
      <c r="J8" s="166">
        <v>6.5190375668215797E-2</v>
      </c>
    </row>
    <row r="9" spans="1:10" x14ac:dyDescent="0.15">
      <c r="A9" s="116" t="s">
        <v>198</v>
      </c>
      <c r="B9" s="114" t="s">
        <v>201</v>
      </c>
      <c r="C9" s="111" t="s">
        <v>161</v>
      </c>
      <c r="D9" s="117" t="s">
        <v>200</v>
      </c>
      <c r="E9" s="166">
        <v>4.7433349605941902E-3</v>
      </c>
      <c r="F9" s="166">
        <v>6.4503606186968099E-2</v>
      </c>
      <c r="G9" s="166">
        <v>-0.104097392978949</v>
      </c>
      <c r="H9" s="166">
        <v>-1.7294245108171201E-2</v>
      </c>
      <c r="I9" s="166">
        <v>1.9631527049006101E-2</v>
      </c>
      <c r="J9" s="166">
        <v>5.6664411415927401E-2</v>
      </c>
    </row>
    <row r="10" spans="1:10" x14ac:dyDescent="0.15">
      <c r="A10" s="116" t="s">
        <v>198</v>
      </c>
      <c r="B10" s="114" t="s">
        <v>201</v>
      </c>
      <c r="C10" s="111" t="s">
        <v>162</v>
      </c>
      <c r="D10" s="117" t="s">
        <v>199</v>
      </c>
      <c r="E10" s="166">
        <v>2.5765118719027199E-2</v>
      </c>
      <c r="F10" s="166">
        <v>5.0541150530726497E-2</v>
      </c>
      <c r="G10" s="166">
        <v>-3.0839708200493698E-2</v>
      </c>
      <c r="H10" s="166">
        <v>8.6592370420163593E-3</v>
      </c>
      <c r="I10" s="166">
        <v>4.7179549580512202E-2</v>
      </c>
      <c r="J10" s="166">
        <v>0.107826540820574</v>
      </c>
    </row>
    <row r="11" spans="1:10" ht="13.5" customHeight="1" x14ac:dyDescent="0.15">
      <c r="A11" s="116" t="s">
        <v>198</v>
      </c>
      <c r="B11" s="114" t="s">
        <v>201</v>
      </c>
      <c r="C11" s="111" t="s">
        <v>162</v>
      </c>
      <c r="D11" s="117" t="s">
        <v>200</v>
      </c>
      <c r="E11" s="166">
        <v>1.9867563378168501E-2</v>
      </c>
      <c r="F11" s="166">
        <v>6.3053069232691106E-2</v>
      </c>
      <c r="G11" s="166">
        <v>-6.82399630568441E-2</v>
      </c>
      <c r="H11" s="166">
        <v>-2.41889470199638E-4</v>
      </c>
      <c r="I11" s="166">
        <v>3.9939216154995502E-2</v>
      </c>
      <c r="J11" s="166">
        <v>0.103688630814477</v>
      </c>
    </row>
    <row r="12" spans="1:10" x14ac:dyDescent="0.15">
      <c r="A12" s="116" t="s">
        <v>198</v>
      </c>
      <c r="B12" s="114" t="s">
        <v>201</v>
      </c>
      <c r="C12" s="111" t="s">
        <v>163</v>
      </c>
      <c r="D12" s="117" t="s">
        <v>199</v>
      </c>
      <c r="E12" s="166">
        <v>1.51593026106126E-2</v>
      </c>
      <c r="F12" s="166">
        <v>5.0255732427255499E-2</v>
      </c>
      <c r="G12" s="166">
        <v>-5.7314935572408701E-2</v>
      </c>
      <c r="H12" s="166">
        <v>-3.3673913727954499E-3</v>
      </c>
      <c r="I12" s="166">
        <v>3.07789840248523E-2</v>
      </c>
      <c r="J12" s="166">
        <v>8.0473426675019499E-2</v>
      </c>
    </row>
    <row r="13" spans="1:10" x14ac:dyDescent="0.15">
      <c r="A13" s="119" t="s">
        <v>198</v>
      </c>
      <c r="B13" s="119" t="s">
        <v>201</v>
      </c>
      <c r="C13" s="113" t="s">
        <v>163</v>
      </c>
      <c r="D13" s="115" t="s">
        <v>200</v>
      </c>
      <c r="E13" s="166">
        <v>1.0241125627588E-3</v>
      </c>
      <c r="F13" s="166">
        <v>4.7751810816623497E-2</v>
      </c>
      <c r="G13" s="166">
        <v>-6.9455151182618399E-2</v>
      </c>
      <c r="H13" s="166">
        <v>-1.98611229614939E-2</v>
      </c>
      <c r="I13" s="166">
        <v>2.12810757524932E-2</v>
      </c>
      <c r="J13" s="166">
        <v>4.6617937269664803E-2</v>
      </c>
    </row>
    <row r="14" spans="1:10" x14ac:dyDescent="0.15">
      <c r="A14" s="119" t="s">
        <v>198</v>
      </c>
      <c r="B14" s="119" t="s">
        <v>201</v>
      </c>
      <c r="C14" s="113" t="s">
        <v>164</v>
      </c>
      <c r="D14" s="115" t="s">
        <v>199</v>
      </c>
      <c r="E14" s="166">
        <v>2.4046578039104601E-2</v>
      </c>
      <c r="F14" s="166">
        <v>5.0672552693000299E-2</v>
      </c>
      <c r="G14" s="166">
        <v>-3.9307898159417598E-2</v>
      </c>
      <c r="H14" s="166">
        <v>5.0301276782573996E-3</v>
      </c>
      <c r="I14" s="166">
        <v>4.3238617442931997E-2</v>
      </c>
      <c r="J14" s="166">
        <v>9.5610419303730404E-2</v>
      </c>
    </row>
    <row r="15" spans="1:10" x14ac:dyDescent="0.15">
      <c r="A15" s="119" t="s">
        <v>198</v>
      </c>
      <c r="B15" s="119" t="s">
        <v>201</v>
      </c>
      <c r="C15" s="113" t="s">
        <v>164</v>
      </c>
      <c r="D15" s="115" t="s">
        <v>200</v>
      </c>
      <c r="E15" s="166">
        <v>1.20638171645244E-2</v>
      </c>
      <c r="F15" s="166">
        <v>6.96045143884544E-2</v>
      </c>
      <c r="G15" s="166">
        <v>-0.10262179507644301</v>
      </c>
      <c r="H15" s="166">
        <v>-1.46475185819527E-2</v>
      </c>
      <c r="I15" s="166">
        <v>3.2710450974304701E-2</v>
      </c>
      <c r="J15" s="166">
        <v>9.1849231670828799E-2</v>
      </c>
    </row>
    <row r="16" spans="1:10" x14ac:dyDescent="0.15">
      <c r="A16" s="119" t="s">
        <v>198</v>
      </c>
      <c r="B16" s="119" t="s">
        <v>201</v>
      </c>
      <c r="C16" s="113" t="s">
        <v>165</v>
      </c>
      <c r="D16" s="115" t="s">
        <v>199</v>
      </c>
      <c r="E16" s="166">
        <v>2.4621501073371299E-2</v>
      </c>
      <c r="F16" s="166">
        <v>5.37653025471517E-2</v>
      </c>
      <c r="G16" s="166">
        <v>-5.0992336430213003E-2</v>
      </c>
      <c r="H16" s="166">
        <v>7.5859997899327897E-3</v>
      </c>
      <c r="I16" s="166">
        <v>5.04877358344571E-2</v>
      </c>
      <c r="J16" s="166">
        <v>0.10290236777797999</v>
      </c>
    </row>
    <row r="17" spans="1:10" x14ac:dyDescent="0.15">
      <c r="A17" s="119" t="s">
        <v>198</v>
      </c>
      <c r="B17" s="119" t="s">
        <v>201</v>
      </c>
      <c r="C17" s="113" t="s">
        <v>165</v>
      </c>
      <c r="D17" s="115" t="s">
        <v>200</v>
      </c>
      <c r="E17" s="166">
        <v>1.08390993731153E-2</v>
      </c>
      <c r="F17" s="166">
        <v>7.2065183114496598E-2</v>
      </c>
      <c r="G17" s="166">
        <v>-0.111709859011327</v>
      </c>
      <c r="H17" s="166">
        <v>-1.7449061640255399E-2</v>
      </c>
      <c r="I17" s="166">
        <v>3.8617096032980497E-2</v>
      </c>
      <c r="J17" s="166">
        <v>9.0682364326573603E-2</v>
      </c>
    </row>
    <row r="18" spans="1:10" x14ac:dyDescent="0.15">
      <c r="A18" s="119" t="s">
        <v>198</v>
      </c>
      <c r="B18" s="119" t="s">
        <v>202</v>
      </c>
      <c r="C18" s="113" t="s">
        <v>166</v>
      </c>
      <c r="D18" s="115" t="s">
        <v>199</v>
      </c>
      <c r="E18" s="166"/>
      <c r="F18" s="166"/>
      <c r="G18" s="166"/>
      <c r="H18" s="166"/>
      <c r="I18" s="166"/>
      <c r="J18" s="166"/>
    </row>
    <row r="19" spans="1:10" x14ac:dyDescent="0.15">
      <c r="A19" s="119" t="s">
        <v>198</v>
      </c>
      <c r="B19" s="119" t="s">
        <v>202</v>
      </c>
      <c r="C19" s="113" t="s">
        <v>166</v>
      </c>
      <c r="D19" s="115" t="s">
        <v>200</v>
      </c>
      <c r="E19" s="166"/>
      <c r="F19" s="166"/>
      <c r="G19" s="166"/>
      <c r="H19" s="166"/>
      <c r="I19" s="166"/>
      <c r="J19" s="166"/>
    </row>
    <row r="20" spans="1:10" x14ac:dyDescent="0.15">
      <c r="A20" s="119" t="s">
        <v>198</v>
      </c>
      <c r="B20" s="119" t="s">
        <v>167</v>
      </c>
      <c r="C20" s="113" t="s">
        <v>168</v>
      </c>
      <c r="D20" s="115" t="s">
        <v>199</v>
      </c>
      <c r="E20" s="166">
        <v>1.1050438198395501E-2</v>
      </c>
      <c r="F20" s="166">
        <v>3.4615216400934103E-2</v>
      </c>
      <c r="G20" s="166">
        <v>-2.5932915195072199E-2</v>
      </c>
      <c r="H20" s="166">
        <v>3.1642390556369001E-3</v>
      </c>
      <c r="I20" s="166">
        <v>2.2861057580303799E-2</v>
      </c>
      <c r="J20" s="166">
        <v>5.4763344829965602E-2</v>
      </c>
    </row>
    <row r="21" spans="1:10" x14ac:dyDescent="0.15">
      <c r="A21" s="119" t="s">
        <v>198</v>
      </c>
      <c r="B21" s="119" t="s">
        <v>167</v>
      </c>
      <c r="C21" s="113" t="s">
        <v>168</v>
      </c>
      <c r="D21" s="115" t="s">
        <v>200</v>
      </c>
      <c r="E21" s="166">
        <v>4.4497950304717496E-3</v>
      </c>
      <c r="F21" s="166">
        <v>4.5472186744764401E-2</v>
      </c>
      <c r="G21" s="166">
        <v>-5.5953224450986501E-2</v>
      </c>
      <c r="H21" s="166">
        <v>-5.9594621252752203E-3</v>
      </c>
      <c r="I21" s="166">
        <v>1.4957014288977199E-2</v>
      </c>
      <c r="J21" s="166">
        <v>4.8924683848530402E-2</v>
      </c>
    </row>
    <row r="22" spans="1:10" x14ac:dyDescent="0.15">
      <c r="A22" s="119" t="s">
        <v>198</v>
      </c>
      <c r="B22" s="119" t="s">
        <v>167</v>
      </c>
      <c r="C22" s="113" t="s">
        <v>169</v>
      </c>
      <c r="D22" s="115" t="s">
        <v>199</v>
      </c>
      <c r="E22" s="166">
        <v>1.14992053310797E-2</v>
      </c>
      <c r="F22" s="166">
        <v>3.18671053407295E-2</v>
      </c>
      <c r="G22" s="166">
        <v>-1.7780893618569899E-2</v>
      </c>
      <c r="H22" s="166">
        <v>5.1236440851445599E-3</v>
      </c>
      <c r="I22" s="166">
        <v>2.12307122649649E-2</v>
      </c>
      <c r="J22" s="166">
        <v>5.48497572432778E-2</v>
      </c>
    </row>
    <row r="23" spans="1:10" x14ac:dyDescent="0.15">
      <c r="A23" s="119" t="s">
        <v>198</v>
      </c>
      <c r="B23" s="119" t="s">
        <v>167</v>
      </c>
      <c r="C23" s="113" t="s">
        <v>169</v>
      </c>
      <c r="D23" s="115" t="s">
        <v>200</v>
      </c>
      <c r="E23" s="166">
        <v>6.1160169361481999E-3</v>
      </c>
      <c r="F23" s="166">
        <v>4.8596217025976503E-2</v>
      </c>
      <c r="G23" s="166">
        <v>-6.4521654353610403E-2</v>
      </c>
      <c r="H23" s="166">
        <v>9.8784788364343298E-4</v>
      </c>
      <c r="I23" s="166">
        <v>1.50259979851392E-2</v>
      </c>
      <c r="J23" s="166">
        <v>4.8924683848530402E-2</v>
      </c>
    </row>
    <row r="24" spans="1:10" x14ac:dyDescent="0.15">
      <c r="A24" s="119" t="s">
        <v>198</v>
      </c>
      <c r="B24" s="119" t="s">
        <v>167</v>
      </c>
      <c r="C24" s="113" t="s">
        <v>170</v>
      </c>
      <c r="D24" s="115" t="s">
        <v>199</v>
      </c>
      <c r="E24" s="166">
        <v>7.4245848421264898E-3</v>
      </c>
      <c r="F24" s="166">
        <v>4.8295932535088897E-2</v>
      </c>
      <c r="G24" s="166">
        <v>-7.0557376666555705E-2</v>
      </c>
      <c r="H24" s="166">
        <v>-6.3184586397099602E-3</v>
      </c>
      <c r="I24" s="166">
        <v>2.1752055773473899E-2</v>
      </c>
      <c r="J24" s="166">
        <v>6.2822457891040101E-2</v>
      </c>
    </row>
    <row r="25" spans="1:10" x14ac:dyDescent="0.15">
      <c r="A25" s="119" t="s">
        <v>198</v>
      </c>
      <c r="B25" s="119" t="s">
        <v>167</v>
      </c>
      <c r="C25" s="113" t="s">
        <v>170</v>
      </c>
      <c r="D25" s="115" t="s">
        <v>200</v>
      </c>
      <c r="E25" s="166">
        <v>2.9436889565926999E-3</v>
      </c>
      <c r="F25" s="166">
        <v>5.5300038189184803E-2</v>
      </c>
      <c r="G25" s="166">
        <v>-0.122824927650363</v>
      </c>
      <c r="H25" s="166">
        <v>-1.30425861730472E-2</v>
      </c>
      <c r="I25" s="166">
        <v>1.3086920735811299E-2</v>
      </c>
      <c r="J25" s="166">
        <v>4.7492835751874699E-2</v>
      </c>
    </row>
    <row r="26" spans="1:10" x14ac:dyDescent="0.15">
      <c r="A26" s="119" t="s">
        <v>198</v>
      </c>
      <c r="B26" s="119" t="s">
        <v>167</v>
      </c>
      <c r="C26" s="113" t="s">
        <v>171</v>
      </c>
      <c r="D26" s="115" t="s">
        <v>199</v>
      </c>
      <c r="E26" s="166">
        <v>3.41670613425455E-3</v>
      </c>
      <c r="F26" s="166">
        <v>3.02958884470085E-2</v>
      </c>
      <c r="G26" s="166">
        <v>-4.4055950889843397E-2</v>
      </c>
      <c r="H26" s="166">
        <v>-4.2562252983551901E-3</v>
      </c>
      <c r="I26" s="166">
        <v>1.0096641903709E-2</v>
      </c>
      <c r="J26" s="166">
        <v>3.0978905889251299E-2</v>
      </c>
    </row>
    <row r="27" spans="1:10" x14ac:dyDescent="0.15">
      <c r="A27" s="119" t="s">
        <v>198</v>
      </c>
      <c r="B27" s="119" t="s">
        <v>167</v>
      </c>
      <c r="C27" s="113" t="s">
        <v>171</v>
      </c>
      <c r="D27" s="115" t="s">
        <v>200</v>
      </c>
      <c r="E27" s="166">
        <v>2.2646586662595199E-3</v>
      </c>
      <c r="F27" s="166">
        <v>4.0823541073739499E-2</v>
      </c>
      <c r="G27" s="166">
        <v>-4.49038813405708E-2</v>
      </c>
      <c r="H27" s="166">
        <v>-8.4614057376908892E-3</v>
      </c>
      <c r="I27" s="166">
        <v>1.01663217081345E-2</v>
      </c>
      <c r="J27" s="166">
        <v>3.2894662541788099E-2</v>
      </c>
    </row>
    <row r="28" spans="1:10" x14ac:dyDescent="0.15">
      <c r="A28" s="119" t="s">
        <v>198</v>
      </c>
      <c r="B28" s="119" t="s">
        <v>202</v>
      </c>
      <c r="C28" s="113" t="s">
        <v>166</v>
      </c>
      <c r="D28" s="115" t="s">
        <v>199</v>
      </c>
      <c r="E28" s="166"/>
      <c r="F28" s="166"/>
      <c r="G28" s="166"/>
      <c r="H28" s="166"/>
      <c r="I28" s="166"/>
      <c r="J28" s="166"/>
    </row>
    <row r="29" spans="1:10" x14ac:dyDescent="0.15">
      <c r="A29" s="119" t="s">
        <v>198</v>
      </c>
      <c r="B29" s="119" t="s">
        <v>202</v>
      </c>
      <c r="C29" s="113" t="s">
        <v>166</v>
      </c>
      <c r="D29" s="115" t="s">
        <v>200</v>
      </c>
      <c r="E29" s="166"/>
      <c r="F29" s="166"/>
      <c r="G29" s="166"/>
      <c r="H29" s="166"/>
      <c r="I29" s="166"/>
      <c r="J29" s="166"/>
    </row>
    <row r="30" spans="1:10" x14ac:dyDescent="0.15">
      <c r="A30" s="119" t="s">
        <v>198</v>
      </c>
      <c r="B30" s="119" t="s">
        <v>172</v>
      </c>
      <c r="C30" s="113" t="s">
        <v>1263</v>
      </c>
      <c r="D30" s="115" t="s">
        <v>199</v>
      </c>
      <c r="E30" s="166">
        <v>9.4946647576894198E-3</v>
      </c>
      <c r="F30" s="166">
        <v>3.8800348095155E-2</v>
      </c>
      <c r="G30" s="166">
        <v>-4.9941621126529501E-2</v>
      </c>
      <c r="H30" s="166">
        <v>-1.16467733379771E-3</v>
      </c>
      <c r="I30" s="166">
        <v>2.1257752255596198E-2</v>
      </c>
      <c r="J30" s="166">
        <v>5.5646738806884199E-2</v>
      </c>
    </row>
    <row r="31" spans="1:10" x14ac:dyDescent="0.15">
      <c r="A31" s="119" t="s">
        <v>198</v>
      </c>
      <c r="B31" s="119" t="s">
        <v>172</v>
      </c>
      <c r="C31" s="113" t="s">
        <v>1263</v>
      </c>
      <c r="D31" s="115" t="s">
        <v>200</v>
      </c>
      <c r="E31" s="166">
        <v>4.4308816147909199E-4</v>
      </c>
      <c r="F31" s="166">
        <v>5.8401295736498E-2</v>
      </c>
      <c r="G31" s="166">
        <v>-9.0557828065173193E-2</v>
      </c>
      <c r="H31" s="166">
        <v>-1.7998881581248401E-2</v>
      </c>
      <c r="I31" s="166">
        <v>1.7278632781978699E-2</v>
      </c>
      <c r="J31" s="166">
        <v>5.2534422743606903E-2</v>
      </c>
    </row>
    <row r="32" spans="1:10" x14ac:dyDescent="0.15">
      <c r="A32" s="119" t="s">
        <v>198</v>
      </c>
      <c r="B32" s="119" t="s">
        <v>173</v>
      </c>
      <c r="C32" s="113" t="s">
        <v>1787</v>
      </c>
      <c r="D32" s="115" t="s">
        <v>199</v>
      </c>
      <c r="E32" s="166">
        <v>-3.65836466133889E-2</v>
      </c>
      <c r="F32" s="166">
        <v>5.8744481461666199E-2</v>
      </c>
      <c r="G32" s="166">
        <v>-0.13376317688484399</v>
      </c>
      <c r="H32" s="166">
        <v>-6.4173831446346197E-2</v>
      </c>
      <c r="I32" s="166">
        <v>-1.03401630711115E-2</v>
      </c>
      <c r="J32" s="166">
        <v>3.5918334713634599E-2</v>
      </c>
    </row>
    <row r="33" spans="1:10" x14ac:dyDescent="0.15">
      <c r="A33" s="119" t="s">
        <v>198</v>
      </c>
      <c r="B33" s="119" t="s">
        <v>173</v>
      </c>
      <c r="C33" s="113" t="s">
        <v>1787</v>
      </c>
      <c r="D33" s="115" t="s">
        <v>200</v>
      </c>
      <c r="E33" s="166">
        <v>-8.9927224641823095E-2</v>
      </c>
      <c r="F33" s="166">
        <v>8.1621081506934201E-2</v>
      </c>
      <c r="G33" s="166">
        <v>-0.23267330215460499</v>
      </c>
      <c r="H33" s="166">
        <v>-0.127858237518197</v>
      </c>
      <c r="I33" s="166">
        <v>-5.4069195917643503E-2</v>
      </c>
      <c r="J33" s="166">
        <v>-4.7808273991819198E-3</v>
      </c>
    </row>
    <row r="34" spans="1:10" x14ac:dyDescent="0.15">
      <c r="A34" s="119" t="s">
        <v>198</v>
      </c>
      <c r="B34" s="119" t="s">
        <v>174</v>
      </c>
      <c r="C34" s="113" t="s">
        <v>1423</v>
      </c>
      <c r="D34" s="115" t="s">
        <v>199</v>
      </c>
      <c r="E34" s="166">
        <v>4.4058666730920203E-2</v>
      </c>
      <c r="F34" s="166">
        <v>4.3218519737055899E-2</v>
      </c>
      <c r="G34" s="166">
        <v>-3.2728348423314798E-3</v>
      </c>
      <c r="H34" s="166">
        <v>2.5115517751099499E-2</v>
      </c>
      <c r="I34" s="166">
        <v>6.2523486568914197E-2</v>
      </c>
      <c r="J34" s="166">
        <v>0.10156064376424299</v>
      </c>
    </row>
    <row r="35" spans="1:10" x14ac:dyDescent="0.15">
      <c r="A35" s="119" t="s">
        <v>198</v>
      </c>
      <c r="B35" s="119" t="s">
        <v>174</v>
      </c>
      <c r="C35" s="113" t="s">
        <v>1423</v>
      </c>
      <c r="D35" s="115" t="s">
        <v>200</v>
      </c>
      <c r="E35" s="166">
        <v>3.5824832755646997E-2</v>
      </c>
      <c r="F35" s="166">
        <v>6.2614881765285305E-2</v>
      </c>
      <c r="G35" s="166">
        <v>-3.8064371853567397E-2</v>
      </c>
      <c r="H35" s="166">
        <v>1.7034254008263101E-2</v>
      </c>
      <c r="I35" s="166">
        <v>6.4042841690476304E-2</v>
      </c>
      <c r="J35" s="166">
        <v>0.12504942371925501</v>
      </c>
    </row>
    <row r="36" spans="1:10" x14ac:dyDescent="0.15">
      <c r="A36" s="119" t="s">
        <v>198</v>
      </c>
      <c r="B36" s="119" t="s">
        <v>175</v>
      </c>
      <c r="C36" s="113" t="s">
        <v>1788</v>
      </c>
      <c r="D36" s="115" t="s">
        <v>199</v>
      </c>
      <c r="E36" s="166">
        <v>1.33515343337453E-2</v>
      </c>
      <c r="F36" s="166">
        <v>3.5370225112588402E-2</v>
      </c>
      <c r="G36" s="166">
        <v>-3.5710180028897802E-2</v>
      </c>
      <c r="H36" s="166">
        <v>1.2665685432335799E-3</v>
      </c>
      <c r="I36" s="166">
        <v>2.4227583043290198E-2</v>
      </c>
      <c r="J36" s="166">
        <v>5.4135198973997503E-2</v>
      </c>
    </row>
    <row r="37" spans="1:10" x14ac:dyDescent="0.15">
      <c r="A37" s="119" t="s">
        <v>198</v>
      </c>
      <c r="B37" s="119" t="s">
        <v>175</v>
      </c>
      <c r="C37" s="113" t="s">
        <v>1088</v>
      </c>
      <c r="D37" s="115" t="s">
        <v>200</v>
      </c>
      <c r="E37" s="166">
        <v>3.7295424967076101E-3</v>
      </c>
      <c r="F37" s="166">
        <v>5.3803128190794199E-2</v>
      </c>
      <c r="G37" s="166">
        <v>-7.9125770472469298E-2</v>
      </c>
      <c r="H37" s="166">
        <v>-1.23542457416446E-2</v>
      </c>
      <c r="I37" s="166">
        <v>1.5634205693864801E-2</v>
      </c>
      <c r="J37" s="166">
        <v>5.2158123667415297E-2</v>
      </c>
    </row>
    <row r="38" spans="1:10" x14ac:dyDescent="0.15">
      <c r="A38" s="119" t="s">
        <v>198</v>
      </c>
      <c r="B38" s="119" t="s">
        <v>176</v>
      </c>
      <c r="C38" s="113" t="s">
        <v>1018</v>
      </c>
      <c r="D38" s="115" t="s">
        <v>199</v>
      </c>
      <c r="E38" s="166">
        <v>1.48412117301755E-2</v>
      </c>
      <c r="F38" s="166">
        <v>5.8519732273180303E-2</v>
      </c>
      <c r="G38" s="166">
        <v>-0.112393378700838</v>
      </c>
      <c r="H38" s="166">
        <v>-2.5043434220864198E-2</v>
      </c>
      <c r="I38" s="166">
        <v>3.28124471420932E-2</v>
      </c>
      <c r="J38" s="166">
        <v>7.0386094212011904E-2</v>
      </c>
    </row>
    <row r="39" spans="1:10" x14ac:dyDescent="0.15">
      <c r="A39" s="119" t="s">
        <v>198</v>
      </c>
      <c r="B39" s="119" t="s">
        <v>176</v>
      </c>
      <c r="C39" s="113" t="s">
        <v>1018</v>
      </c>
      <c r="D39" s="115" t="s">
        <v>200</v>
      </c>
      <c r="E39" s="166">
        <v>3.0815415965123098E-2</v>
      </c>
      <c r="F39" s="166">
        <v>7.07456575676952E-2</v>
      </c>
      <c r="G39" s="166">
        <v>-6.5530010037269507E-2</v>
      </c>
      <c r="H39" s="166">
        <v>1.5433160005179599E-2</v>
      </c>
      <c r="I39" s="166">
        <v>4.6221415551371298E-2</v>
      </c>
      <c r="J39" s="166">
        <v>0.178973511962878</v>
      </c>
    </row>
    <row r="40" spans="1:10" x14ac:dyDescent="0.15">
      <c r="A40" s="119" t="s">
        <v>198</v>
      </c>
      <c r="B40" s="119" t="s">
        <v>191</v>
      </c>
      <c r="C40" s="113" t="s">
        <v>178</v>
      </c>
      <c r="D40" s="115" t="s">
        <v>199</v>
      </c>
      <c r="E40" s="166">
        <v>2.00503679508564E-2</v>
      </c>
      <c r="F40" s="166">
        <v>5.4501163698647E-2</v>
      </c>
      <c r="G40" s="166">
        <v>-5.2013745220098703E-2</v>
      </c>
      <c r="H40" s="166">
        <v>4.0256385540260098E-3</v>
      </c>
      <c r="I40" s="166">
        <v>4.3076696724230402E-2</v>
      </c>
      <c r="J40" s="166">
        <v>9.5226382299066506E-2</v>
      </c>
    </row>
    <row r="41" spans="1:10" x14ac:dyDescent="0.15">
      <c r="A41" s="119" t="s">
        <v>198</v>
      </c>
      <c r="B41" s="119" t="s">
        <v>191</v>
      </c>
      <c r="C41" s="113" t="s">
        <v>178</v>
      </c>
      <c r="D41" s="115" t="s">
        <v>200</v>
      </c>
      <c r="E41" s="166">
        <v>5.75449329140064E-3</v>
      </c>
      <c r="F41" s="166">
        <v>7.9131662070501999E-2</v>
      </c>
      <c r="G41" s="166">
        <v>-0.121420917974381</v>
      </c>
      <c r="H41" s="166">
        <v>-1.7950099736822499E-2</v>
      </c>
      <c r="I41" s="166">
        <v>2.9606457407226099E-2</v>
      </c>
      <c r="J41" s="166">
        <v>8.5876461214841202E-2</v>
      </c>
    </row>
    <row r="42" spans="1:10" x14ac:dyDescent="0.15">
      <c r="A42" s="119" t="s">
        <v>198</v>
      </c>
      <c r="B42" s="119" t="s">
        <v>191</v>
      </c>
      <c r="C42" s="113" t="s">
        <v>179</v>
      </c>
      <c r="D42" s="115" t="s">
        <v>199</v>
      </c>
      <c r="E42" s="166">
        <v>3.0517005320673699E-2</v>
      </c>
      <c r="F42" s="166">
        <v>4.8843677065197398E-2</v>
      </c>
      <c r="G42" s="166">
        <v>-2.95213619050778E-2</v>
      </c>
      <c r="H42" s="166">
        <v>1.0091585385988699E-2</v>
      </c>
      <c r="I42" s="166">
        <v>4.5320499970882E-2</v>
      </c>
      <c r="J42" s="166">
        <v>0.101600491166291</v>
      </c>
    </row>
    <row r="43" spans="1:10" x14ac:dyDescent="0.15">
      <c r="A43" s="119" t="s">
        <v>198</v>
      </c>
      <c r="B43" s="119" t="s">
        <v>191</v>
      </c>
      <c r="C43" s="113" t="s">
        <v>179</v>
      </c>
      <c r="D43" s="115" t="s">
        <v>200</v>
      </c>
      <c r="E43" s="166">
        <v>5.2931754342592299E-3</v>
      </c>
      <c r="F43" s="166">
        <v>7.1329126213080699E-2</v>
      </c>
      <c r="G43" s="166">
        <v>-0.105885031370803</v>
      </c>
      <c r="H43" s="166">
        <v>-4.9694601019122202E-3</v>
      </c>
      <c r="I43" s="166">
        <v>3.0555967260246401E-2</v>
      </c>
      <c r="J43" s="166">
        <v>8.7117635100697199E-2</v>
      </c>
    </row>
    <row r="44" spans="1:10" x14ac:dyDescent="0.15">
      <c r="A44" s="119" t="s">
        <v>198</v>
      </c>
      <c r="B44" s="119" t="s">
        <v>191</v>
      </c>
      <c r="C44" s="113" t="s">
        <v>180</v>
      </c>
      <c r="D44" s="115" t="s">
        <v>199</v>
      </c>
      <c r="E44" s="166">
        <v>1.36274022491668E-3</v>
      </c>
      <c r="F44" s="166">
        <v>5.9225545559115897E-2</v>
      </c>
      <c r="G44" s="166">
        <v>-0.123226329471816</v>
      </c>
      <c r="H44" s="166">
        <v>-2.93799087252982E-2</v>
      </c>
      <c r="I44" s="166">
        <v>1.26925664992235E-2</v>
      </c>
      <c r="J44" s="166">
        <v>6.6587939945530306E-2</v>
      </c>
    </row>
    <row r="45" spans="1:10" x14ac:dyDescent="0.15">
      <c r="A45" s="119" t="s">
        <v>198</v>
      </c>
      <c r="B45" s="119" t="s">
        <v>191</v>
      </c>
      <c r="C45" s="113" t="s">
        <v>180</v>
      </c>
      <c r="D45" s="115" t="s">
        <v>200</v>
      </c>
      <c r="E45" s="166">
        <v>-2.8864390608373501E-2</v>
      </c>
      <c r="F45" s="166">
        <v>0.100670486289515</v>
      </c>
      <c r="G45" s="166">
        <v>-0.2364470158509</v>
      </c>
      <c r="H45" s="166">
        <v>-0.109299748058041</v>
      </c>
      <c r="I45" s="166">
        <v>2.3802479731447799E-3</v>
      </c>
      <c r="J45" s="166">
        <v>6.6320246785043904E-2</v>
      </c>
    </row>
    <row r="46" spans="1:10" x14ac:dyDescent="0.15">
      <c r="A46" s="119" t="s">
        <v>198</v>
      </c>
      <c r="B46" s="119" t="s">
        <v>191</v>
      </c>
      <c r="C46" s="113" t="s">
        <v>181</v>
      </c>
      <c r="D46" s="115" t="s">
        <v>199</v>
      </c>
      <c r="E46" s="166">
        <v>2.0474714097471799E-2</v>
      </c>
      <c r="F46" s="166">
        <v>4.7774385620113297E-2</v>
      </c>
      <c r="G46" s="166">
        <v>-3.5204878029926501E-2</v>
      </c>
      <c r="H46" s="166">
        <v>7.7188239093742101E-3</v>
      </c>
      <c r="I46" s="166">
        <v>4.1381114414248903E-2</v>
      </c>
      <c r="J46" s="166">
        <v>8.93897609129152E-2</v>
      </c>
    </row>
    <row r="47" spans="1:10" x14ac:dyDescent="0.15">
      <c r="A47" s="119" t="s">
        <v>198</v>
      </c>
      <c r="B47" s="119" t="s">
        <v>191</v>
      </c>
      <c r="C47" s="113" t="s">
        <v>181</v>
      </c>
      <c r="D47" s="115" t="s">
        <v>200</v>
      </c>
      <c r="E47" s="166">
        <v>1.27488913425544E-2</v>
      </c>
      <c r="F47" s="166">
        <v>7.8098610243951205E-2</v>
      </c>
      <c r="G47" s="166">
        <v>-0.104293888974269</v>
      </c>
      <c r="H47" s="166">
        <v>-5.22527902590316E-3</v>
      </c>
      <c r="I47" s="166">
        <v>3.3505110156961899E-2</v>
      </c>
      <c r="J47" s="166">
        <v>8.1526715166829494E-2</v>
      </c>
    </row>
    <row r="48" spans="1:10" x14ac:dyDescent="0.15">
      <c r="A48" s="119" t="s">
        <v>198</v>
      </c>
      <c r="B48" s="119" t="s">
        <v>191</v>
      </c>
      <c r="C48" s="113" t="s">
        <v>182</v>
      </c>
      <c r="D48" s="115" t="s">
        <v>199</v>
      </c>
      <c r="E48" s="166">
        <v>1.7035216782176701E-2</v>
      </c>
      <c r="F48" s="166">
        <v>5.2302474598571201E-2</v>
      </c>
      <c r="G48" s="166">
        <v>-4.8545703323531399E-2</v>
      </c>
      <c r="H48" s="166">
        <v>1.56766189000019E-3</v>
      </c>
      <c r="I48" s="166">
        <v>3.8849877411447402E-2</v>
      </c>
      <c r="J48" s="166">
        <v>8.3314993608086405E-2</v>
      </c>
    </row>
    <row r="49" spans="1:10" x14ac:dyDescent="0.15">
      <c r="A49" s="119" t="s">
        <v>198</v>
      </c>
      <c r="B49" s="119" t="s">
        <v>191</v>
      </c>
      <c r="C49" s="113" t="s">
        <v>182</v>
      </c>
      <c r="D49" s="115" t="s">
        <v>200</v>
      </c>
      <c r="E49" s="166">
        <v>-1.5959667261198501E-3</v>
      </c>
      <c r="F49" s="166">
        <v>7.5927063681624898E-2</v>
      </c>
      <c r="G49" s="166">
        <v>-0.121420917974381</v>
      </c>
      <c r="H49" s="166">
        <v>-2.6433137027441701E-2</v>
      </c>
      <c r="I49" s="166">
        <v>2.5724944180847E-2</v>
      </c>
      <c r="J49" s="166">
        <v>8.1755339376366601E-2</v>
      </c>
    </row>
    <row r="50" spans="1:10" x14ac:dyDescent="0.15">
      <c r="A50" s="119" t="s">
        <v>198</v>
      </c>
      <c r="B50" s="119" t="s">
        <v>191</v>
      </c>
      <c r="C50" s="113" t="s">
        <v>183</v>
      </c>
      <c r="D50" s="115" t="s">
        <v>199</v>
      </c>
      <c r="E50" s="166">
        <v>3.5882885005089099E-2</v>
      </c>
      <c r="F50" s="166">
        <v>5.7934495106197297E-2</v>
      </c>
      <c r="G50" s="166">
        <v>-3.9586582804114902E-2</v>
      </c>
      <c r="H50" s="166">
        <v>1.43636882078909E-2</v>
      </c>
      <c r="I50" s="166">
        <v>6.6878099610733793E-2</v>
      </c>
      <c r="J50" s="166">
        <v>0.122948686130001</v>
      </c>
    </row>
    <row r="51" spans="1:10" x14ac:dyDescent="0.15">
      <c r="A51" s="119" t="s">
        <v>198</v>
      </c>
      <c r="B51" s="119" t="s">
        <v>191</v>
      </c>
      <c r="C51" s="113" t="s">
        <v>183</v>
      </c>
      <c r="D51" s="115" t="s">
        <v>200</v>
      </c>
      <c r="E51" s="166">
        <v>7.7464500773669403E-3</v>
      </c>
      <c r="F51" s="166">
        <v>7.8731282094412894E-2</v>
      </c>
      <c r="G51" s="166">
        <v>-0.117855953758606</v>
      </c>
      <c r="H51" s="166">
        <v>-1.52036868435689E-2</v>
      </c>
      <c r="I51" s="166">
        <v>4.6218466862614903E-2</v>
      </c>
      <c r="J51" s="166">
        <v>0.106774987511966</v>
      </c>
    </row>
    <row r="52" spans="1:10" x14ac:dyDescent="0.15">
      <c r="A52" s="119" t="s">
        <v>198</v>
      </c>
      <c r="B52" s="119" t="s">
        <v>202</v>
      </c>
      <c r="C52" s="113" t="s">
        <v>166</v>
      </c>
      <c r="D52" s="115" t="s">
        <v>199</v>
      </c>
      <c r="E52" s="166"/>
      <c r="F52" s="166"/>
      <c r="G52" s="166"/>
      <c r="H52" s="166"/>
      <c r="I52" s="166"/>
      <c r="J52" s="166"/>
    </row>
    <row r="53" spans="1:10" x14ac:dyDescent="0.15">
      <c r="A53" s="119" t="s">
        <v>198</v>
      </c>
      <c r="B53" s="119" t="s">
        <v>202</v>
      </c>
      <c r="C53" s="113" t="s">
        <v>166</v>
      </c>
      <c r="D53" s="115" t="s">
        <v>200</v>
      </c>
      <c r="E53" s="166"/>
      <c r="F53" s="166"/>
      <c r="G53" s="166"/>
      <c r="H53" s="166"/>
      <c r="I53" s="166"/>
      <c r="J53" s="166"/>
    </row>
    <row r="54" spans="1:10" x14ac:dyDescent="0.15">
      <c r="A54" s="119" t="s">
        <v>198</v>
      </c>
      <c r="B54" s="119" t="s">
        <v>184</v>
      </c>
      <c r="C54" s="113" t="s">
        <v>1638</v>
      </c>
      <c r="D54" s="115" t="s">
        <v>199</v>
      </c>
      <c r="E54" s="166">
        <v>2.96117803320473E-2</v>
      </c>
      <c r="F54" s="166">
        <v>6.4352113387361201E-2</v>
      </c>
      <c r="G54" s="166">
        <v>-7.9084553084144901E-2</v>
      </c>
      <c r="H54" s="166">
        <v>-1.8977326701846198E-2</v>
      </c>
      <c r="I54" s="166">
        <v>4.4515879031976499E-2</v>
      </c>
      <c r="J54" s="166">
        <v>0.100687820589567</v>
      </c>
    </row>
    <row r="55" spans="1:10" x14ac:dyDescent="0.15">
      <c r="A55" s="119" t="s">
        <v>198</v>
      </c>
      <c r="B55" s="119" t="s">
        <v>184</v>
      </c>
      <c r="C55" s="113" t="s">
        <v>1638</v>
      </c>
      <c r="D55" s="115" t="s">
        <v>200</v>
      </c>
      <c r="E55" s="170">
        <v>2.96117803320473E-2</v>
      </c>
      <c r="F55" s="170">
        <v>6.4352113387361201E-2</v>
      </c>
      <c r="G55" s="170">
        <v>-7.9084553084144901E-2</v>
      </c>
      <c r="H55" s="170">
        <v>-1.8977326701846198E-2</v>
      </c>
      <c r="I55" s="170">
        <v>4.4515879031976499E-2</v>
      </c>
      <c r="J55" s="170">
        <v>0.100687820589567</v>
      </c>
    </row>
    <row r="56" spans="1:10" x14ac:dyDescent="0.15">
      <c r="A56" s="119" t="s">
        <v>198</v>
      </c>
      <c r="B56" s="119" t="s">
        <v>185</v>
      </c>
      <c r="C56" s="113" t="s">
        <v>1652</v>
      </c>
      <c r="D56" s="115" t="s">
        <v>199</v>
      </c>
      <c r="E56" s="166">
        <v>3.9998697548334003E-2</v>
      </c>
      <c r="F56" s="166">
        <v>5.0224409650206497E-2</v>
      </c>
      <c r="G56" s="166">
        <v>-2.5823474819485701E-2</v>
      </c>
      <c r="H56" s="166">
        <v>1.9825784900640599E-2</v>
      </c>
      <c r="I56" s="166">
        <v>6.5075387751433802E-2</v>
      </c>
      <c r="J56" s="166">
        <v>0.114016260294914</v>
      </c>
    </row>
    <row r="57" spans="1:10" x14ac:dyDescent="0.15">
      <c r="A57" s="119" t="s">
        <v>198</v>
      </c>
      <c r="B57" s="119" t="s">
        <v>185</v>
      </c>
      <c r="C57" s="113" t="s">
        <v>1652</v>
      </c>
      <c r="D57" s="115" t="s">
        <v>200</v>
      </c>
      <c r="E57" s="166">
        <v>1.8198280393543199E-2</v>
      </c>
      <c r="F57" s="166">
        <v>5.9466823543906901E-2</v>
      </c>
      <c r="G57" s="166">
        <v>-5.7528472675652698E-2</v>
      </c>
      <c r="H57" s="166">
        <v>-2.2094996789813099E-2</v>
      </c>
      <c r="I57" s="166">
        <v>5.6971167165949098E-2</v>
      </c>
      <c r="J57" s="166">
        <v>9.4114691104067505E-2</v>
      </c>
    </row>
    <row r="58" spans="1:10" x14ac:dyDescent="0.15">
      <c r="A58" s="119" t="s">
        <v>198</v>
      </c>
      <c r="B58" s="119" t="s">
        <v>186</v>
      </c>
      <c r="C58" s="113" t="s">
        <v>1825</v>
      </c>
      <c r="D58" s="115" t="s">
        <v>199</v>
      </c>
      <c r="E58" s="166">
        <v>-3.6209434187215998E-5</v>
      </c>
      <c r="F58" s="166">
        <v>6.7980794116920706E-2</v>
      </c>
      <c r="G58" s="166">
        <v>-0.12275968509898599</v>
      </c>
      <c r="H58" s="166">
        <v>-6.1315131939734098E-2</v>
      </c>
      <c r="I58" s="166">
        <v>1.20887221363282E-2</v>
      </c>
      <c r="J58" s="166">
        <v>7.1574128567301998E-2</v>
      </c>
    </row>
    <row r="59" spans="1:10" x14ac:dyDescent="0.15">
      <c r="A59" s="119" t="s">
        <v>198</v>
      </c>
      <c r="B59" s="119" t="s">
        <v>186</v>
      </c>
      <c r="C59" s="113" t="s">
        <v>1825</v>
      </c>
      <c r="D59" s="115" t="s">
        <v>200</v>
      </c>
      <c r="E59" s="166">
        <v>-4.79035150408888E-3</v>
      </c>
      <c r="F59" s="166">
        <v>0.103401480100774</v>
      </c>
      <c r="G59" s="166">
        <v>-0.22813966361943</v>
      </c>
      <c r="H59" s="166">
        <v>-2.2320840103173201E-2</v>
      </c>
      <c r="I59" s="166">
        <v>1.49004403957928E-2</v>
      </c>
      <c r="J59" s="166">
        <v>0.106942493217042</v>
      </c>
    </row>
    <row r="60" spans="1:10" x14ac:dyDescent="0.15">
      <c r="A60" s="119" t="s">
        <v>198</v>
      </c>
      <c r="B60" s="113" t="s">
        <v>1784</v>
      </c>
      <c r="C60" s="113" t="s">
        <v>287</v>
      </c>
      <c r="D60" s="115" t="s">
        <v>199</v>
      </c>
      <c r="E60" s="166">
        <v>1.81915571773252E-2</v>
      </c>
      <c r="F60" s="166">
        <v>4.4723883186446899E-2</v>
      </c>
      <c r="G60" s="166">
        <v>-3.2646426155636302E-2</v>
      </c>
      <c r="H60" s="166">
        <v>5.6874680982028697E-3</v>
      </c>
      <c r="I60" s="166">
        <v>3.6360135202859703E-2</v>
      </c>
      <c r="J60" s="166">
        <v>8.1676008522191604E-2</v>
      </c>
    </row>
    <row r="61" spans="1:10" x14ac:dyDescent="0.15">
      <c r="A61" s="119" t="s">
        <v>198</v>
      </c>
      <c r="B61" s="113" t="s">
        <v>1784</v>
      </c>
      <c r="C61" s="113" t="s">
        <v>287</v>
      </c>
      <c r="D61" s="115" t="s">
        <v>200</v>
      </c>
      <c r="E61" s="166">
        <v>1.2174680223421899E-2</v>
      </c>
      <c r="F61" s="166">
        <v>5.9796354835202598E-2</v>
      </c>
      <c r="G61" s="166">
        <v>-7.3819098724693305E-2</v>
      </c>
      <c r="H61" s="166">
        <v>-4.5154644265663502E-3</v>
      </c>
      <c r="I61" s="166">
        <v>3.2289241126004002E-2</v>
      </c>
      <c r="J61" s="166">
        <v>8.2956335053772604E-2</v>
      </c>
    </row>
  </sheetData>
  <phoneticPr fontId="1"/>
  <conditionalFormatting sqref="C2:C12">
    <cfRule type="cellIs" dxfId="5" priority="1" operator="lessThan">
      <formula>0</formula>
    </cfRule>
  </conditionalFormatting>
  <conditionalFormatting sqref="D2:D12">
    <cfRule type="cellIs" priority="7" operator="lessThan">
      <formula>0</formula>
    </cfRule>
  </conditionalFormatting>
  <pageMargins left="0.7" right="0.7" top="0.75" bottom="0.75" header="0.3" footer="0.3"/>
  <pageSetup paperSize="9" scale="99" orientation="portrait"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2</vt:i4>
      </vt:variant>
    </vt:vector>
  </HeadingPairs>
  <TitlesOfParts>
    <vt:vector size="15" baseType="lpstr">
      <vt:lpstr>財務分析シート ver3</vt:lpstr>
      <vt:lpstr>【入力】財務分析</vt:lpstr>
      <vt:lpstr>【入力】商流・業務フロー</vt:lpstr>
      <vt:lpstr>【入力】4つの視点</vt:lpstr>
      <vt:lpstr>【参照】業種</vt:lpstr>
      <vt:lpstr>【参照】業種区分</vt:lpstr>
      <vt:lpstr>【参照】企業規模</vt:lpstr>
      <vt:lpstr>【参照】売上増加率基準値</vt:lpstr>
      <vt:lpstr>【参照】営業利益率基準値</vt:lpstr>
      <vt:lpstr>【参照】労働生産性基準値</vt:lpstr>
      <vt:lpstr>【参照】EBITDA基準値</vt:lpstr>
      <vt:lpstr>【参照】営業運転資本回転期間基準値</vt:lpstr>
      <vt:lpstr>【参照】自己資本比率基準値</vt:lpstr>
      <vt:lpstr>【入力】財務分析!Print_Area</vt:lpstr>
      <vt:lpstr>'財務分析シート ver3'!Print_Area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2026-08-27T02:58:56Z</dcterms:modified>
</cp:coreProperties>
</file>