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nerima.local\全庁共有\全庁共有_4300_環境部\全庁共有_4300_環境部共有\＝＝清掃事業＝＝\清掃事業8_練馬_地域第一・第二係\地域第一係\申請書DL化(設置計画書・開発届等）\"/>
    </mc:Choice>
  </mc:AlternateContent>
  <xr:revisionPtr revIDLastSave="0" documentId="13_ncr:1_{DF70B3CB-B4D8-49AB-BA63-4315EA8A172A}" xr6:coauthVersionLast="47" xr6:coauthVersionMax="47" xr10:uidLastSave="{00000000-0000-0000-0000-000000000000}"/>
  <bookViews>
    <workbookView xWindow="-120" yWindow="-120" windowWidth="29040" windowHeight="15720" tabRatio="840" activeTab="2" xr2:uid="{00000000-000D-0000-FFFF-FFFF00000000}"/>
  </bookViews>
  <sheets>
    <sheet name="正本" sheetId="12" r:id="rId1"/>
    <sheet name="副本" sheetId="26" r:id="rId2"/>
    <sheet name="念書（例）" sheetId="17" r:id="rId3"/>
    <sheet name="念書(区収集)" sheetId="22" r:id="rId4"/>
    <sheet name="念書(区収集敷地内)" sheetId="23" r:id="rId5"/>
    <sheet name="念書(区収集+業者収集)" sheetId="25" r:id="rId6"/>
    <sheet name="床面積内訳書（集合住宅）" sheetId="18" r:id="rId7"/>
    <sheet name="容器算定(集合住宅）" sheetId="5" r:id="rId8"/>
    <sheet name="容器算定(集合住宅）反転コンテナ用" sheetId="27" r:id="rId9"/>
  </sheets>
  <definedNames>
    <definedName name="_xlnm.Print_Area" localSheetId="0">正本!$A$1:$AO$46</definedName>
    <definedName name="_xlnm.Print_Area" localSheetId="3">'念書(区収集)'!$A$1:$D$28</definedName>
    <definedName name="_xlnm.Print_Area" localSheetId="5">'念書(区収集+業者収集)'!$A$1:$D$33</definedName>
    <definedName name="_xlnm.Print_Area" localSheetId="4">'念書(区収集敷地内)'!$A$1:$D$28</definedName>
    <definedName name="_xlnm.Print_Area" localSheetId="2">'念書（例）'!$A$1:$D$34</definedName>
    <definedName name="_xlnm.Print_Area" localSheetId="1">副本!$A$1:$AO$46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 i="26" l="1"/>
  <c r="AG3" i="26"/>
  <c r="H23" i="18"/>
  <c r="C23" i="18"/>
  <c r="H28" i="18"/>
  <c r="C28" i="18"/>
  <c r="H27" i="18"/>
  <c r="C27" i="18"/>
  <c r="H32" i="18"/>
  <c r="C32" i="18"/>
  <c r="H31" i="18"/>
  <c r="C31" i="18"/>
  <c r="H30" i="18"/>
  <c r="C30" i="18"/>
  <c r="H29" i="18"/>
  <c r="C29" i="18"/>
  <c r="H26" i="18"/>
  <c r="C26" i="18"/>
  <c r="G36" i="18"/>
  <c r="F28" i="26"/>
  <c r="T28" i="26"/>
  <c r="AE10" i="26"/>
  <c r="AA10" i="26"/>
  <c r="W10" i="26"/>
  <c r="W9" i="26"/>
  <c r="W8" i="26"/>
  <c r="W6" i="26"/>
  <c r="W5" i="26"/>
  <c r="AG28" i="26"/>
  <c r="R5" i="27"/>
  <c r="U5" i="27" s="1"/>
  <c r="AA5" i="27"/>
  <c r="R5" i="5"/>
  <c r="AA5" i="5" s="1"/>
  <c r="AB5" i="5" s="1"/>
  <c r="U5" i="5"/>
  <c r="G11" i="27"/>
  <c r="R11" i="27"/>
  <c r="U11" i="27" s="1"/>
  <c r="G10" i="27"/>
  <c r="R10" i="27" s="1"/>
  <c r="G9" i="27"/>
  <c r="R9" i="27"/>
  <c r="AA9" i="27" s="1"/>
  <c r="G8" i="27"/>
  <c r="R8" i="27"/>
  <c r="AA8" i="27" s="1"/>
  <c r="AB8" i="27" s="1"/>
  <c r="G7" i="27"/>
  <c r="R7" i="27"/>
  <c r="G6" i="27"/>
  <c r="R6" i="27"/>
  <c r="U6" i="27" s="1"/>
  <c r="AA6" i="27"/>
  <c r="AB6" i="27" s="1"/>
  <c r="AJ38" i="26"/>
  <c r="AB38" i="26"/>
  <c r="K38" i="26"/>
  <c r="AF37" i="26"/>
  <c r="V37" i="26"/>
  <c r="K37" i="26"/>
  <c r="AI36" i="26"/>
  <c r="V36" i="26"/>
  <c r="K36" i="26"/>
  <c r="AF35" i="26"/>
  <c r="V35" i="26"/>
  <c r="K35" i="26"/>
  <c r="AL31" i="26"/>
  <c r="AH31" i="26"/>
  <c r="AD31" i="26"/>
  <c r="Z31" i="26"/>
  <c r="V31" i="26"/>
  <c r="R31" i="26"/>
  <c r="N31" i="26"/>
  <c r="J31" i="26"/>
  <c r="F31" i="26"/>
  <c r="AF27" i="26"/>
  <c r="AF26" i="26"/>
  <c r="G26" i="26"/>
  <c r="G25" i="26"/>
  <c r="G23" i="26"/>
  <c r="G24" i="26"/>
  <c r="G22" i="26"/>
  <c r="AL21" i="26"/>
  <c r="AH21" i="26"/>
  <c r="AE21" i="26"/>
  <c r="I21" i="26"/>
  <c r="I20" i="26"/>
  <c r="AL19" i="26"/>
  <c r="AH19" i="26"/>
  <c r="AE19" i="26"/>
  <c r="I19" i="26"/>
  <c r="I18" i="26"/>
  <c r="AK3" i="26"/>
  <c r="C35" i="18"/>
  <c r="C34" i="18"/>
  <c r="C33" i="18"/>
  <c r="C25" i="18"/>
  <c r="C24" i="18"/>
  <c r="C22" i="18"/>
  <c r="C21" i="18"/>
  <c r="C20" i="18"/>
  <c r="C19" i="18"/>
  <c r="C18" i="18"/>
  <c r="C17" i="18"/>
  <c r="C16" i="18"/>
  <c r="C4" i="18"/>
  <c r="C15" i="18"/>
  <c r="C14" i="18"/>
  <c r="C13" i="18"/>
  <c r="C12" i="18"/>
  <c r="C11" i="18"/>
  <c r="C8" i="18"/>
  <c r="C9" i="18"/>
  <c r="C10" i="18"/>
  <c r="B36" i="18"/>
  <c r="C5" i="18"/>
  <c r="C36" i="18" s="1"/>
  <c r="C6" i="18"/>
  <c r="C7" i="18"/>
  <c r="H5" i="18"/>
  <c r="H6" i="18"/>
  <c r="H7" i="18"/>
  <c r="H8" i="18"/>
  <c r="H9" i="18"/>
  <c r="H36" i="18" s="1"/>
  <c r="H10" i="18"/>
  <c r="H11" i="18"/>
  <c r="H12" i="18"/>
  <c r="H13" i="18"/>
  <c r="H14" i="18"/>
  <c r="H15" i="18"/>
  <c r="H16" i="18"/>
  <c r="H17" i="18"/>
  <c r="H18" i="18"/>
  <c r="H19" i="18"/>
  <c r="H20" i="18"/>
  <c r="H21" i="18"/>
  <c r="H22" i="18"/>
  <c r="H24" i="18"/>
  <c r="H25" i="18"/>
  <c r="H33" i="18"/>
  <c r="H34" i="18"/>
  <c r="H35" i="18"/>
  <c r="H4" i="18"/>
  <c r="I36" i="18"/>
  <c r="G10" i="5"/>
  <c r="R10" i="5"/>
  <c r="G7" i="5"/>
  <c r="R7" i="5"/>
  <c r="U7" i="5" s="1"/>
  <c r="AA7" i="5"/>
  <c r="G9" i="5"/>
  <c r="R9" i="5"/>
  <c r="U9" i="5" s="1"/>
  <c r="G11" i="5"/>
  <c r="R11" i="5" s="1"/>
  <c r="G8" i="5"/>
  <c r="R8" i="5"/>
  <c r="G6" i="5"/>
  <c r="R6" i="5"/>
  <c r="AC21" i="5"/>
  <c r="AC19" i="5"/>
  <c r="AC24" i="5"/>
  <c r="AC23" i="5"/>
  <c r="AC20" i="5"/>
  <c r="AC22" i="5"/>
  <c r="AC23" i="27"/>
  <c r="AC24" i="27"/>
  <c r="AC22" i="27"/>
  <c r="AC20" i="27"/>
  <c r="AC21" i="27"/>
  <c r="AC26" i="27"/>
  <c r="AC25" i="27"/>
  <c r="U7" i="27"/>
  <c r="AA7" i="27"/>
  <c r="AB7" i="27" s="1"/>
  <c r="U8" i="27"/>
  <c r="AA10" i="5"/>
  <c r="AB10" i="5" s="1"/>
  <c r="U10" i="5"/>
  <c r="U8" i="5"/>
  <c r="AA8" i="5"/>
  <c r="AB8" i="5"/>
  <c r="U6" i="5"/>
  <c r="U10" i="27" l="1"/>
  <c r="AA10" i="27"/>
  <c r="AB10" i="27" s="1"/>
  <c r="AB7" i="5"/>
  <c r="AB5" i="27"/>
  <c r="U11" i="5"/>
  <c r="AA11" i="5"/>
  <c r="AB11" i="5" s="1"/>
  <c r="AA11" i="27"/>
  <c r="AB11" i="27" s="1"/>
  <c r="AA9" i="5"/>
  <c r="AB9" i="5" s="1"/>
  <c r="U9" i="27"/>
  <c r="AB9" i="27" s="1"/>
  <c r="V27" i="27"/>
  <c r="V25" i="5"/>
</calcChain>
</file>

<file path=xl/sharedStrings.xml><?xml version="1.0" encoding="utf-8"?>
<sst xmlns="http://schemas.openxmlformats.org/spreadsheetml/2006/main" count="588" uniqueCount="217">
  <si>
    <t>階</t>
    <rPh sb="0" eb="1">
      <t>カイ</t>
    </rPh>
    <phoneticPr fontId="2"/>
  </si>
  <si>
    <t>人員</t>
    <rPh sb="0" eb="2">
      <t>ジンイン</t>
    </rPh>
    <phoneticPr fontId="2"/>
  </si>
  <si>
    <t>合計</t>
    <rPh sb="0" eb="2">
      <t>ゴウケイ</t>
    </rPh>
    <phoneticPr fontId="2"/>
  </si>
  <si>
    <t>㎡</t>
    <phoneticPr fontId="2"/>
  </si>
  <si>
    <t>別表第4（第7条関係）</t>
    <rPh sb="0" eb="2">
      <t>ベッピョウ</t>
    </rPh>
    <rPh sb="2" eb="3">
      <t>ダイ</t>
    </rPh>
    <rPh sb="5" eb="6">
      <t>ダイ</t>
    </rPh>
    <rPh sb="7" eb="8">
      <t>ジョウ</t>
    </rPh>
    <rPh sb="8" eb="10">
      <t>カンケイ</t>
    </rPh>
    <phoneticPr fontId="2"/>
  </si>
  <si>
    <t>種類</t>
    <rPh sb="0" eb="2">
      <t>シュルイ</t>
    </rPh>
    <phoneticPr fontId="2"/>
  </si>
  <si>
    <t>廃棄物等</t>
    <rPh sb="0" eb="3">
      <t>ハイキブツ</t>
    </rPh>
    <rPh sb="3" eb="4">
      <t>トウ</t>
    </rPh>
    <phoneticPr fontId="2"/>
  </si>
  <si>
    <t>日÷</t>
    <rPh sb="0" eb="1">
      <t>ヒ</t>
    </rPh>
    <phoneticPr fontId="2"/>
  </si>
  <si>
    <t>人 ×</t>
    <rPh sb="0" eb="1">
      <t>ニン</t>
    </rPh>
    <phoneticPr fontId="2"/>
  </si>
  <si>
    <t>個</t>
    <rPh sb="0" eb="1">
      <t>コ</t>
    </rPh>
    <phoneticPr fontId="2"/>
  </si>
  <si>
    <t>可燃</t>
    <rPh sb="0" eb="2">
      <t>カネン</t>
    </rPh>
    <phoneticPr fontId="2"/>
  </si>
  <si>
    <t>不燃</t>
    <rPh sb="0" eb="2">
      <t>フネン</t>
    </rPh>
    <phoneticPr fontId="2"/>
  </si>
  <si>
    <t>容プラ</t>
    <rPh sb="0" eb="1">
      <t>カタチ</t>
    </rPh>
    <phoneticPr fontId="2"/>
  </si>
  <si>
    <t>古紙</t>
    <rPh sb="0" eb="2">
      <t>コシ</t>
    </rPh>
    <phoneticPr fontId="2"/>
  </si>
  <si>
    <t>缶</t>
    <rPh sb="0" eb="1">
      <t>カン</t>
    </rPh>
    <phoneticPr fontId="2"/>
  </si>
  <si>
    <t>束</t>
    <rPh sb="0" eb="1">
      <t>タバ</t>
    </rPh>
    <phoneticPr fontId="2"/>
  </si>
  <si>
    <t>最低必要個数</t>
    <rPh sb="0" eb="2">
      <t>サイテイ</t>
    </rPh>
    <rPh sb="2" eb="4">
      <t>ヒツヨウ</t>
    </rPh>
    <rPh sb="4" eb="6">
      <t>コスウ</t>
    </rPh>
    <phoneticPr fontId="2"/>
  </si>
  <si>
    <t>予備率の加算</t>
    <rPh sb="0" eb="2">
      <t>ヨビ</t>
    </rPh>
    <rPh sb="2" eb="3">
      <t>リツ</t>
    </rPh>
    <rPh sb="4" eb="6">
      <t>カサン</t>
    </rPh>
    <phoneticPr fontId="2"/>
  </si>
  <si>
    <t>必要個数</t>
    <rPh sb="0" eb="2">
      <t>ヒツヨウ</t>
    </rPh>
    <rPh sb="2" eb="4">
      <t>コスウ</t>
    </rPh>
    <phoneticPr fontId="2"/>
  </si>
  <si>
    <t>kg ×</t>
    <phoneticPr fontId="2"/>
  </si>
  <si>
    <t>×</t>
    <phoneticPr fontId="2"/>
  </si>
  <si>
    <t>kg＝</t>
    <phoneticPr fontId="2"/>
  </si>
  <si>
    <t>①</t>
    <phoneticPr fontId="2"/>
  </si>
  <si>
    <t>②</t>
    <phoneticPr fontId="2"/>
  </si>
  <si>
    <t>④</t>
    <phoneticPr fontId="2"/>
  </si>
  <si>
    <t>⑥</t>
    <phoneticPr fontId="2"/>
  </si>
  <si>
    <t>⑦</t>
    <phoneticPr fontId="2"/>
  </si>
  <si>
    <t>びん</t>
    <phoneticPr fontId="2"/>
  </si>
  <si>
    <t>算定上の注意</t>
    <rPh sb="0" eb="2">
      <t>サンテイ</t>
    </rPh>
    <rPh sb="2" eb="3">
      <t>ジョウ</t>
    </rPh>
    <rPh sb="4" eb="6">
      <t>チュウイ</t>
    </rPh>
    <phoneticPr fontId="2"/>
  </si>
  <si>
    <t>　収集間隔は実際により記入する。（原則として可燃3日、不燃13日、容プラ・古紙・びん・缶・ペットボトル6日）</t>
    <rPh sb="1" eb="3">
      <t>シュウシュウ</t>
    </rPh>
    <rPh sb="3" eb="5">
      <t>カンカク</t>
    </rPh>
    <rPh sb="6" eb="8">
      <t>ジッサイ</t>
    </rPh>
    <rPh sb="11" eb="13">
      <t>キニュウ</t>
    </rPh>
    <rPh sb="17" eb="19">
      <t>ゲンソク</t>
    </rPh>
    <rPh sb="22" eb="24">
      <t>カネン</t>
    </rPh>
    <rPh sb="25" eb="26">
      <t>ニチ</t>
    </rPh>
    <rPh sb="27" eb="29">
      <t>フネン</t>
    </rPh>
    <rPh sb="31" eb="32">
      <t>ニチ</t>
    </rPh>
    <rPh sb="33" eb="34">
      <t>カタチ</t>
    </rPh>
    <rPh sb="37" eb="39">
      <t>コシ</t>
    </rPh>
    <rPh sb="43" eb="44">
      <t>カン</t>
    </rPh>
    <rPh sb="52" eb="53">
      <t>ニチ</t>
    </rPh>
    <phoneticPr fontId="2"/>
  </si>
  <si>
    <t>　必要個数が最低必要個数より少ない場合は、最低必要個数とする。</t>
    <rPh sb="1" eb="3">
      <t>ヒツヨウ</t>
    </rPh>
    <rPh sb="3" eb="5">
      <t>コスウ</t>
    </rPh>
    <rPh sb="6" eb="8">
      <t>サイテイ</t>
    </rPh>
    <rPh sb="8" eb="10">
      <t>ヒツヨウ</t>
    </rPh>
    <rPh sb="10" eb="12">
      <t>コスウ</t>
    </rPh>
    <rPh sb="14" eb="15">
      <t>スク</t>
    </rPh>
    <rPh sb="17" eb="19">
      <t>バアイ</t>
    </rPh>
    <rPh sb="21" eb="23">
      <t>サイテイ</t>
    </rPh>
    <rPh sb="23" eb="25">
      <t>ヒツヨウ</t>
    </rPh>
    <rPh sb="25" eb="27">
      <t>コスウ</t>
    </rPh>
    <phoneticPr fontId="2"/>
  </si>
  <si>
    <t>洗浄排水設備面積</t>
    <rPh sb="0" eb="2">
      <t>センジョウ</t>
    </rPh>
    <rPh sb="2" eb="4">
      <t>ハイスイ</t>
    </rPh>
    <rPh sb="4" eb="6">
      <t>セツビ</t>
    </rPh>
    <rPh sb="6" eb="8">
      <t>メンセキ</t>
    </rPh>
    <phoneticPr fontId="2"/>
  </si>
  <si>
    <t>古紙保管必要面積</t>
    <rPh sb="0" eb="2">
      <t>コシ</t>
    </rPh>
    <rPh sb="2" eb="4">
      <t>ホカン</t>
    </rPh>
    <rPh sb="4" eb="6">
      <t>ヒツヨウ</t>
    </rPh>
    <rPh sb="6" eb="8">
      <t>メンセキ</t>
    </rPh>
    <phoneticPr fontId="2"/>
  </si>
  <si>
    <t>びん保管必要面積</t>
    <rPh sb="2" eb="4">
      <t>ホカン</t>
    </rPh>
    <rPh sb="4" eb="6">
      <t>ヒツヨウ</t>
    </rPh>
    <rPh sb="6" eb="8">
      <t>メンセキ</t>
    </rPh>
    <phoneticPr fontId="2"/>
  </si>
  <si>
    <t>缶保管必要面積</t>
    <rPh sb="0" eb="1">
      <t>カン</t>
    </rPh>
    <rPh sb="1" eb="3">
      <t>ホカン</t>
    </rPh>
    <rPh sb="3" eb="5">
      <t>ヒツヨウ</t>
    </rPh>
    <rPh sb="5" eb="7">
      <t>メンセキ</t>
    </rPh>
    <phoneticPr fontId="2"/>
  </si>
  <si>
    <t>ペットボトル保管必要面積</t>
    <rPh sb="6" eb="8">
      <t>ホカン</t>
    </rPh>
    <rPh sb="8" eb="10">
      <t>ヒツヨウ</t>
    </rPh>
    <rPh sb="10" eb="12">
      <t>メンセキ</t>
    </rPh>
    <phoneticPr fontId="2"/>
  </si>
  <si>
    <t>容器の直径または縦〔</t>
    <rPh sb="0" eb="2">
      <t>ヨウキ</t>
    </rPh>
    <rPh sb="3" eb="5">
      <t>チョッケイ</t>
    </rPh>
    <rPh sb="8" eb="9">
      <t>タテ</t>
    </rPh>
    <phoneticPr fontId="2"/>
  </si>
  <si>
    <t>〕段＝</t>
    <rPh sb="1" eb="2">
      <t>ダン</t>
    </rPh>
    <phoneticPr fontId="2"/>
  </si>
  <si>
    <t>〕m×</t>
    <phoneticPr fontId="2"/>
  </si>
  <si>
    <t>〕×容器数〔</t>
    <rPh sb="2" eb="4">
      <t>ヨウキ</t>
    </rPh>
    <rPh sb="4" eb="5">
      <t>スウ</t>
    </rPh>
    <phoneticPr fontId="2"/>
  </si>
  <si>
    <t>×排出基準×廃棄物等の割合×収集間隔÷容器容量＝</t>
    <rPh sb="1" eb="3">
      <t>ハイシュツ</t>
    </rPh>
    <rPh sb="3" eb="5">
      <t>キジュン</t>
    </rPh>
    <rPh sb="14" eb="16">
      <t>シュウシュウ</t>
    </rPh>
    <rPh sb="16" eb="18">
      <t>カンカク</t>
    </rPh>
    <rPh sb="19" eb="21">
      <t>ヨウキ</t>
    </rPh>
    <rPh sb="21" eb="23">
      <t>ヨウリョウ</t>
    </rPh>
    <phoneticPr fontId="2"/>
  </si>
  <si>
    <t>A</t>
    <phoneticPr fontId="2"/>
  </si>
  <si>
    <t>年</t>
    <rPh sb="0" eb="1">
      <t>ネン</t>
    </rPh>
    <phoneticPr fontId="2"/>
  </si>
  <si>
    <t>月</t>
    <rPh sb="0" eb="1">
      <t>ツキ</t>
    </rPh>
    <phoneticPr fontId="2"/>
  </si>
  <si>
    <t>日</t>
    <rPh sb="0" eb="1">
      <t>ニチ</t>
    </rPh>
    <phoneticPr fontId="2"/>
  </si>
  <si>
    <t>　建築物の概要</t>
    <rPh sb="1" eb="4">
      <t>ケンチクブツ</t>
    </rPh>
    <rPh sb="5" eb="7">
      <t>ガイヨウ</t>
    </rPh>
    <phoneticPr fontId="2"/>
  </si>
  <si>
    <t>住所</t>
    <rPh sb="0" eb="2">
      <t>ジュウショ</t>
    </rPh>
    <phoneticPr fontId="2"/>
  </si>
  <si>
    <t>氏名</t>
    <rPh sb="0" eb="2">
      <t>シメイ</t>
    </rPh>
    <phoneticPr fontId="2"/>
  </si>
  <si>
    <t>（内訳）</t>
    <rPh sb="1" eb="3">
      <t>ウチワケ</t>
    </rPh>
    <phoneticPr fontId="2"/>
  </si>
  <si>
    <t>住宅用</t>
    <rPh sb="0" eb="3">
      <t>ジュウタクヨウ</t>
    </rPh>
    <phoneticPr fontId="2"/>
  </si>
  <si>
    <t>事業用</t>
    <rPh sb="0" eb="3">
      <t>ジギョウヨウ</t>
    </rPh>
    <phoneticPr fontId="2"/>
  </si>
  <si>
    <t>工事着手</t>
    <rPh sb="0" eb="2">
      <t>コウジ</t>
    </rPh>
    <rPh sb="2" eb="4">
      <t>チャクシュ</t>
    </rPh>
    <phoneticPr fontId="2"/>
  </si>
  <si>
    <t>使用開始</t>
    <rPh sb="0" eb="2">
      <t>シヨウ</t>
    </rPh>
    <rPh sb="2" eb="4">
      <t>カイシ</t>
    </rPh>
    <phoneticPr fontId="2"/>
  </si>
  <si>
    <t xml:space="preserve"> 地上</t>
    <rPh sb="1" eb="3">
      <t>チジョウ</t>
    </rPh>
    <phoneticPr fontId="2"/>
  </si>
  <si>
    <t>地下</t>
    <rPh sb="0" eb="2">
      <t>チカ</t>
    </rPh>
    <phoneticPr fontId="2"/>
  </si>
  <si>
    <t>公</t>
    <rPh sb="0" eb="1">
      <t>コウ</t>
    </rPh>
    <phoneticPr fontId="2"/>
  </si>
  <si>
    <t>・</t>
    <phoneticPr fontId="2"/>
  </si>
  <si>
    <t>私道</t>
    <rPh sb="0" eb="1">
      <t>ワタクシ</t>
    </rPh>
    <rPh sb="1" eb="2">
      <t>ドウ</t>
    </rPh>
    <phoneticPr fontId="2"/>
  </si>
  <si>
    <t xml:space="preserve"> 洗浄排水設備</t>
    <rPh sb="1" eb="3">
      <t>センジョウ</t>
    </rPh>
    <rPh sb="3" eb="5">
      <t>ハイスイ</t>
    </rPh>
    <rPh sb="5" eb="7">
      <t>セツビ</t>
    </rPh>
    <phoneticPr fontId="2"/>
  </si>
  <si>
    <t>洗浄</t>
    <rPh sb="0" eb="2">
      <t>センジョウ</t>
    </rPh>
    <phoneticPr fontId="2"/>
  </si>
  <si>
    <t>箇所</t>
    <rPh sb="0" eb="2">
      <t>カショ</t>
    </rPh>
    <phoneticPr fontId="2"/>
  </si>
  <si>
    <t>※清掃事務所処理欄</t>
    <rPh sb="1" eb="3">
      <t>セイソウ</t>
    </rPh>
    <rPh sb="3" eb="5">
      <t>ジム</t>
    </rPh>
    <rPh sb="5" eb="6">
      <t>ショ</t>
    </rPh>
    <rPh sb="6" eb="8">
      <t>ショリ</t>
    </rPh>
    <rPh sb="8" eb="9">
      <t>ラン</t>
    </rPh>
    <phoneticPr fontId="2"/>
  </si>
  <si>
    <t>確　認　印</t>
    <rPh sb="0" eb="1">
      <t>アキラ</t>
    </rPh>
    <rPh sb="2" eb="3">
      <t>シノブ</t>
    </rPh>
    <rPh sb="4" eb="5">
      <t>イン</t>
    </rPh>
    <phoneticPr fontId="2"/>
  </si>
  <si>
    <t>副</t>
    <rPh sb="0" eb="1">
      <t>フク</t>
    </rPh>
    <phoneticPr fontId="2"/>
  </si>
  <si>
    <t>（</t>
    <phoneticPr fontId="2"/>
  </si>
  <si>
    <t>）</t>
    <phoneticPr fontId="2"/>
  </si>
  <si>
    <t>、</t>
    <phoneticPr fontId="2"/>
  </si>
  <si>
    <t>ｍ</t>
    <phoneticPr fontId="2"/>
  </si>
  <si>
    <t>容量</t>
  </si>
  <si>
    <t>排水</t>
    <rPh sb="0" eb="2">
      <t>ハイスイ</t>
    </rPh>
    <phoneticPr fontId="2"/>
  </si>
  <si>
    <t xml:space="preserve"> 種　別</t>
    <rPh sb="1" eb="2">
      <t>タネ</t>
    </rPh>
    <rPh sb="3" eb="4">
      <t>ベツ</t>
    </rPh>
    <phoneticPr fontId="2"/>
  </si>
  <si>
    <t>（</t>
    <phoneticPr fontId="2"/>
  </si>
  <si>
    <t>）</t>
    <phoneticPr fontId="2"/>
  </si>
  <si>
    <t>㎡</t>
    <phoneticPr fontId="2"/>
  </si>
  <si>
    <t>・</t>
    <phoneticPr fontId="2"/>
  </si>
  <si>
    <t>、</t>
    <phoneticPr fontId="2"/>
  </si>
  <si>
    <t>箇所</t>
    <phoneticPr fontId="2"/>
  </si>
  <si>
    <t>㎡</t>
    <phoneticPr fontId="2"/>
  </si>
  <si>
    <t>、</t>
    <phoneticPr fontId="2"/>
  </si>
  <si>
    <t>ℓ</t>
    <phoneticPr fontId="2"/>
  </si>
  <si>
    <t>設置数</t>
    <phoneticPr fontId="2"/>
  </si>
  <si>
    <t>ｍ</t>
    <phoneticPr fontId="2"/>
  </si>
  <si>
    <t>箇所</t>
    <phoneticPr fontId="2"/>
  </si>
  <si>
    <t>、</t>
    <phoneticPr fontId="2"/>
  </si>
  <si>
    <t>正</t>
    <phoneticPr fontId="2"/>
  </si>
  <si>
    <t>建築物の名称</t>
    <phoneticPr fontId="2"/>
  </si>
  <si>
    <t>建築物の用途</t>
    <phoneticPr fontId="2"/>
  </si>
  <si>
    <t>敷地面積</t>
    <phoneticPr fontId="2"/>
  </si>
  <si>
    <t>構造</t>
    <phoneticPr fontId="2"/>
  </si>
  <si>
    <t>予定年月日</t>
    <phoneticPr fontId="2"/>
  </si>
  <si>
    <t>保管設備</t>
    <phoneticPr fontId="2"/>
  </si>
  <si>
    <t>粗大ごみ集積所</t>
    <phoneticPr fontId="2"/>
  </si>
  <si>
    <t>清掃車通行道路</t>
    <phoneticPr fontId="2"/>
  </si>
  <si>
    <t>練　馬　区　長　殿</t>
    <phoneticPr fontId="2"/>
  </si>
  <si>
    <t>設計者</t>
    <phoneticPr fontId="2"/>
  </si>
  <si>
    <t>工事施工者</t>
    <phoneticPr fontId="2"/>
  </si>
  <si>
    <t>建築物の所在地</t>
    <phoneticPr fontId="2"/>
  </si>
  <si>
    <t>台</t>
  </si>
  <si>
    <t>私道</t>
  </si>
  <si>
    <t>念　書（記入例）</t>
  </si>
  <si>
    <t>記</t>
  </si>
  <si>
    <t>以上</t>
  </si>
  <si>
    <r>
      <t>私は《</t>
    </r>
    <r>
      <rPr>
        <sz val="12"/>
        <rFont val="Century"/>
        <family val="1"/>
      </rPr>
      <t xml:space="preserve"> </t>
    </r>
    <r>
      <rPr>
        <sz val="12"/>
        <rFont val="ＭＳ 明朝"/>
        <family val="1"/>
        <charset val="128"/>
      </rPr>
      <t>住所また地番</t>
    </r>
    <r>
      <rPr>
        <sz val="12"/>
        <rFont val="Century"/>
        <family val="1"/>
      </rPr>
      <t xml:space="preserve"> </t>
    </r>
    <r>
      <rPr>
        <sz val="12"/>
        <rFont val="ＭＳ 明朝"/>
        <family val="1"/>
        <charset val="128"/>
      </rPr>
      <t>》に建設します、建築物《</t>
    </r>
    <r>
      <rPr>
        <sz val="12"/>
        <rFont val="Century"/>
        <family val="1"/>
      </rPr>
      <t xml:space="preserve"> </t>
    </r>
    <r>
      <rPr>
        <sz val="12"/>
        <rFont val="ＭＳ 明朝"/>
        <family val="1"/>
        <charset val="128"/>
      </rPr>
      <t>名称</t>
    </r>
    <r>
      <rPr>
        <sz val="12"/>
        <rFont val="Century"/>
        <family val="1"/>
      </rPr>
      <t xml:space="preserve"> </t>
    </r>
    <r>
      <rPr>
        <sz val="12"/>
        <rFont val="ＭＳ 明朝"/>
        <family val="1"/>
        <charset val="128"/>
      </rPr>
      <t>》の廃棄物保管場所等に関し、下記について遵守することを約束いたします。</t>
    </r>
  </si>
  <si>
    <t>①</t>
    <phoneticPr fontId="2"/>
  </si>
  <si>
    <t>②</t>
    <phoneticPr fontId="2"/>
  </si>
  <si>
    <t>廃棄物保管場所、ごみ容器集積所および容器等は、常に清潔を保つようにいたします。</t>
    <phoneticPr fontId="2"/>
  </si>
  <si>
    <t>事業系廃棄物については、練馬区の事業系有料シールを適正に貼付し、ごみ持ち出し場所に家庭ごみと分けて排出します。</t>
    <phoneticPr fontId="2"/>
  </si>
  <si>
    <t>廃棄物保管場所、ごみ容器持ち出し場所およびごみ容器等を清潔に保つため、その管理を管理組合または管理会社に委託します。</t>
    <phoneticPr fontId="2"/>
  </si>
  <si>
    <t>※　項目１と４については①または②で該当するほうを記入してください。</t>
    <phoneticPr fontId="2"/>
  </si>
  <si>
    <t>※　その他、上記の件に該当しない場合は、清掃事務所担当者と協議してください。</t>
    <phoneticPr fontId="2"/>
  </si>
  <si>
    <r>
      <t>　　　　　　　　　　　　</t>
    </r>
    <r>
      <rPr>
        <sz val="12"/>
        <rFont val="Century"/>
        <family val="1"/>
      </rPr>
      <t xml:space="preserve">[ </t>
    </r>
    <r>
      <rPr>
        <sz val="12"/>
        <rFont val="ＭＳ 明朝"/>
        <family val="1"/>
        <charset val="128"/>
      </rPr>
      <t>施主住所</t>
    </r>
    <r>
      <rPr>
        <sz val="12"/>
        <rFont val="Century"/>
        <family val="1"/>
      </rPr>
      <t xml:space="preserve"> ]</t>
    </r>
    <phoneticPr fontId="2"/>
  </si>
  <si>
    <t>設計者</t>
    <phoneticPr fontId="2"/>
  </si>
  <si>
    <t>工事施工者</t>
    <phoneticPr fontId="2"/>
  </si>
  <si>
    <t>建築物の所在地</t>
    <phoneticPr fontId="2"/>
  </si>
  <si>
    <t>用途別床面積内訳書（集合住宅）</t>
  </si>
  <si>
    <t>階</t>
  </si>
  <si>
    <t>延床面積</t>
  </si>
  <si>
    <t>住　　　宅</t>
  </si>
  <si>
    <t>ﾀｲﾌﾟ</t>
  </si>
  <si>
    <t>床面積</t>
  </si>
  <si>
    <t>人員</t>
  </si>
  <si>
    <t>戸数</t>
  </si>
  <si>
    <t>総人員</t>
  </si>
  <si>
    <t>床面積計</t>
    <rPh sb="0" eb="3">
      <t>ユカメンセキ</t>
    </rPh>
    <rPh sb="3" eb="4">
      <t>ケイ</t>
    </rPh>
    <phoneticPr fontId="2"/>
  </si>
  <si>
    <t>共用部分
面積</t>
    <phoneticPr fontId="2"/>
  </si>
  <si>
    <t>③</t>
    <phoneticPr fontId="2"/>
  </si>
  <si>
    <t>⑤</t>
    <phoneticPr fontId="2"/>
  </si>
  <si>
    <t>容 器 数 の 算 定 （集合住宅）</t>
    <rPh sb="0" eb="1">
      <t>カタチ</t>
    </rPh>
    <rPh sb="2" eb="3">
      <t>ウツワ</t>
    </rPh>
    <rPh sb="4" eb="5">
      <t>スウ</t>
    </rPh>
    <rPh sb="8" eb="9">
      <t>ザン</t>
    </rPh>
    <rPh sb="10" eb="11">
      <t>サダム</t>
    </rPh>
    <rPh sb="13" eb="15">
      <t>シュウゴウ</t>
    </rPh>
    <rPh sb="15" eb="17">
      <t>ジュウタク</t>
    </rPh>
    <phoneticPr fontId="2"/>
  </si>
  <si>
    <t>容 器 数 の 算 定 （集合住宅）反転コンテナ等用</t>
    <rPh sb="0" eb="1">
      <t>カタチ</t>
    </rPh>
    <rPh sb="2" eb="3">
      <t>ウツワ</t>
    </rPh>
    <rPh sb="4" eb="5">
      <t>スウ</t>
    </rPh>
    <rPh sb="8" eb="9">
      <t>ザン</t>
    </rPh>
    <rPh sb="10" eb="11">
      <t>サダム</t>
    </rPh>
    <rPh sb="13" eb="15">
      <t>シュウゴウ</t>
    </rPh>
    <rPh sb="15" eb="17">
      <t>ジュウタク</t>
    </rPh>
    <rPh sb="18" eb="20">
      <t>ハンテン</t>
    </rPh>
    <rPh sb="24" eb="25">
      <t>トウ</t>
    </rPh>
    <rPh sb="25" eb="26">
      <t>ヨウ</t>
    </rPh>
    <phoneticPr fontId="2"/>
  </si>
  <si>
    <r>
      <t>　　　　　　　　　　　</t>
    </r>
    <r>
      <rPr>
        <sz val="12"/>
        <rFont val="Century"/>
        <family val="1"/>
      </rPr>
      <t xml:space="preserve">                        </t>
    </r>
    <r>
      <rPr>
        <sz val="12"/>
        <rFont val="ＭＳ 明朝"/>
        <family val="1"/>
        <charset val="128"/>
      </rPr>
      <t>　</t>
    </r>
    <r>
      <rPr>
        <sz val="12"/>
        <rFont val="Century"/>
        <family val="1"/>
      </rPr>
      <t xml:space="preserve">[ </t>
    </r>
    <r>
      <rPr>
        <sz val="12"/>
        <rFont val="ＭＳ 明朝"/>
        <family val="1"/>
        <charset val="128"/>
      </rPr>
      <t>施主住所</t>
    </r>
    <r>
      <rPr>
        <sz val="12"/>
        <rFont val="Century"/>
        <family val="1"/>
      </rPr>
      <t xml:space="preserve"> ]</t>
    </r>
    <phoneticPr fontId="2"/>
  </si>
  <si>
    <t>ごみ収集に関しては、道路上での収集が困難なため、当該敷地内の容器保管場所まで進入し、収集日当日にごみの収集をお願いします。また、その際にごみ収集の障害にならないよう、進入路および収集場所を確保することを約束いたします。</t>
    <phoneticPr fontId="2"/>
  </si>
  <si>
    <t>ごみの保管は、委託業者の収集形態に沿った分別をおこなうとともに、適正に排出します。</t>
    <rPh sb="3" eb="5">
      <t>ホカン</t>
    </rPh>
    <rPh sb="7" eb="9">
      <t>イタク</t>
    </rPh>
    <rPh sb="9" eb="11">
      <t>ギョウシャ</t>
    </rPh>
    <rPh sb="12" eb="14">
      <t>シュウシュウ</t>
    </rPh>
    <rPh sb="14" eb="16">
      <t>ケイタイ</t>
    </rPh>
    <rPh sb="17" eb="18">
      <t>ソ</t>
    </rPh>
    <rPh sb="20" eb="22">
      <t>ブンベツ</t>
    </rPh>
    <rPh sb="32" eb="34">
      <t>テキセイ</t>
    </rPh>
    <rPh sb="35" eb="37">
      <t>ハイシュツ</t>
    </rPh>
    <phoneticPr fontId="2"/>
  </si>
  <si>
    <t>練馬区廃棄物の処理および清掃に関する条例を遵守するとともに、ごみの減量およびリサイクルの推進に努めます。</t>
    <rPh sb="0" eb="3">
      <t>ネリマク</t>
    </rPh>
    <rPh sb="3" eb="6">
      <t>ハイキブツ</t>
    </rPh>
    <rPh sb="7" eb="9">
      <t>ショリ</t>
    </rPh>
    <rPh sb="12" eb="14">
      <t>セイソウ</t>
    </rPh>
    <rPh sb="15" eb="16">
      <t>カン</t>
    </rPh>
    <rPh sb="18" eb="20">
      <t>ジョウレイ</t>
    </rPh>
    <rPh sb="21" eb="23">
      <t>ジュンシュ</t>
    </rPh>
    <rPh sb="33" eb="35">
      <t>ゲンリョウ</t>
    </rPh>
    <rPh sb="44" eb="46">
      <t>スイシン</t>
    </rPh>
    <rPh sb="47" eb="48">
      <t>ツト</t>
    </rPh>
    <phoneticPr fontId="2"/>
  </si>
  <si>
    <t>念　書（記入例）</t>
    <phoneticPr fontId="2"/>
  </si>
  <si>
    <t>ペットボトル</t>
    <phoneticPr fontId="2"/>
  </si>
  <si>
    <t>資源</t>
    <rPh sb="0" eb="2">
      <t>シゲン</t>
    </rPh>
    <phoneticPr fontId="2"/>
  </si>
  <si>
    <t>③</t>
    <phoneticPr fontId="2"/>
  </si>
  <si>
    <t>⑤</t>
    <phoneticPr fontId="2"/>
  </si>
  <si>
    <t>　計算は、用途別に実施し、必要個数を算定し、基準要素の総計は、住宅の場合は総人員を記入する。</t>
    <rPh sb="1" eb="3">
      <t>ケイサン</t>
    </rPh>
    <rPh sb="5" eb="7">
      <t>ヨウト</t>
    </rPh>
    <rPh sb="7" eb="8">
      <t>ベツ</t>
    </rPh>
    <rPh sb="9" eb="11">
      <t>ジッシ</t>
    </rPh>
    <rPh sb="13" eb="15">
      <t>ヒツヨウ</t>
    </rPh>
    <rPh sb="15" eb="17">
      <t>コスウ</t>
    </rPh>
    <rPh sb="18" eb="20">
      <t>サンテイ</t>
    </rPh>
    <phoneticPr fontId="2"/>
  </si>
  <si>
    <t>　Aは、小数点第2位を四捨五入する。「最低必要個数」は小数点第1位を切り上げる。「必要個数」はBの小数点を切り捨てる。予備率は40％を確保する。</t>
    <rPh sb="4" eb="7">
      <t>ショウスウテン</t>
    </rPh>
    <rPh sb="7" eb="8">
      <t>ダイ</t>
    </rPh>
    <rPh sb="9" eb="10">
      <t>イ</t>
    </rPh>
    <rPh sb="11" eb="15">
      <t>シシャゴニュウ</t>
    </rPh>
    <rPh sb="19" eb="21">
      <t>サイテイ</t>
    </rPh>
    <rPh sb="21" eb="23">
      <t>ヒツヨウ</t>
    </rPh>
    <rPh sb="23" eb="25">
      <t>コスウ</t>
    </rPh>
    <rPh sb="27" eb="30">
      <t>ショウスウテン</t>
    </rPh>
    <rPh sb="30" eb="31">
      <t>ダイ</t>
    </rPh>
    <rPh sb="32" eb="33">
      <t>イ</t>
    </rPh>
    <rPh sb="34" eb="35">
      <t>キ</t>
    </rPh>
    <rPh sb="36" eb="37">
      <t>ア</t>
    </rPh>
    <rPh sb="41" eb="43">
      <t>ヒツヨウ</t>
    </rPh>
    <rPh sb="43" eb="45">
      <t>コスウ</t>
    </rPh>
    <rPh sb="49" eb="52">
      <t>ショウスウテン</t>
    </rPh>
    <rPh sb="53" eb="54">
      <t>キ</t>
    </rPh>
    <rPh sb="55" eb="56">
      <t>ス</t>
    </rPh>
    <phoneticPr fontId="2"/>
  </si>
  <si>
    <t>保管場所面積の算定</t>
    <rPh sb="0" eb="2">
      <t>ホカン</t>
    </rPh>
    <rPh sb="2" eb="4">
      <t>バショ</t>
    </rPh>
    <rPh sb="4" eb="6">
      <t>メンセキ</t>
    </rPh>
    <rPh sb="7" eb="9">
      <t>サンテイ</t>
    </rPh>
    <phoneticPr fontId="2"/>
  </si>
  <si>
    <t>ごみ容器保管必要面積</t>
    <rPh sb="2" eb="4">
      <t>ヨウキ</t>
    </rPh>
    <rPh sb="4" eb="6">
      <t>ホカン</t>
    </rPh>
    <rPh sb="6" eb="8">
      <t>ヒツヨウ</t>
    </rPh>
    <rPh sb="8" eb="10">
      <t>メンセキ</t>
    </rPh>
    <phoneticPr fontId="2"/>
  </si>
  <si>
    <t>容プラ保管必要面積</t>
    <rPh sb="0" eb="1">
      <t>ヨウ</t>
    </rPh>
    <rPh sb="3" eb="5">
      <t>ホカン</t>
    </rPh>
    <rPh sb="5" eb="7">
      <t>ヒツヨウ</t>
    </rPh>
    <rPh sb="7" eb="9">
      <t>メンセキ</t>
    </rPh>
    <phoneticPr fontId="2"/>
  </si>
  <si>
    <t>古紙の縦〔</t>
    <rPh sb="0" eb="2">
      <t>コシ</t>
    </rPh>
    <rPh sb="3" eb="4">
      <t>タテ</t>
    </rPh>
    <phoneticPr fontId="2"/>
  </si>
  <si>
    <t>コンテナの縦〔</t>
    <rPh sb="5" eb="6">
      <t>タテ</t>
    </rPh>
    <phoneticPr fontId="2"/>
  </si>
  <si>
    <t>ネットバックの縦〔</t>
    <rPh sb="7" eb="8">
      <t>タテ</t>
    </rPh>
    <phoneticPr fontId="2"/>
  </si>
  <si>
    <t>容器の直径または横〔</t>
  </si>
  <si>
    <t>古紙の横〔</t>
    <rPh sb="0" eb="2">
      <t>コシ</t>
    </rPh>
    <rPh sb="3" eb="4">
      <t>ヨコ</t>
    </rPh>
    <phoneticPr fontId="2"/>
  </si>
  <si>
    <t>コンテナの横〔</t>
    <rPh sb="5" eb="6">
      <t>ヨコ</t>
    </rPh>
    <phoneticPr fontId="2"/>
  </si>
  <si>
    <t>ネットバックの横〔</t>
    <rPh sb="7" eb="8">
      <t>ヨコ</t>
    </rPh>
    <phoneticPr fontId="2"/>
  </si>
  <si>
    <t>〕個÷段数〔</t>
    <rPh sb="1" eb="2">
      <t>コ</t>
    </rPh>
    <rPh sb="3" eb="5">
      <t>ダンスウ</t>
    </rPh>
    <phoneticPr fontId="2"/>
  </si>
  <si>
    <t>〕×束　 数〔</t>
    <rPh sb="2" eb="3">
      <t>タバ</t>
    </rPh>
    <rPh sb="5" eb="6">
      <t>スウ</t>
    </rPh>
    <phoneticPr fontId="2"/>
  </si>
  <si>
    <t>８　作業場所必要面積</t>
    <rPh sb="2" eb="4">
      <t>サギョウ</t>
    </rPh>
    <rPh sb="4" eb="6">
      <t>バショ</t>
    </rPh>
    <rPh sb="6" eb="8">
      <t>ヒツヨウ</t>
    </rPh>
    <rPh sb="8" eb="10">
      <t>メンセキ</t>
    </rPh>
    <phoneticPr fontId="2"/>
  </si>
  <si>
    <t>㎡</t>
    <phoneticPr fontId="2"/>
  </si>
  <si>
    <t>９　廃棄物保管場所必要面積
　　　　　　　　（１～８の合計）</t>
    <rPh sb="2" eb="5">
      <t>ハイキブツ</t>
    </rPh>
    <rPh sb="5" eb="7">
      <t>ホカン</t>
    </rPh>
    <rPh sb="7" eb="9">
      <t>バショ</t>
    </rPh>
    <rPh sb="9" eb="11">
      <t>ヒツヨウ</t>
    </rPh>
    <rPh sb="11" eb="13">
      <t>メンセキ</t>
    </rPh>
    <rPh sb="27" eb="29">
      <t>ゴウケイ</t>
    </rPh>
    <phoneticPr fontId="2"/>
  </si>
  <si>
    <t>廃棄物保管場所等設置届・設置計画書</t>
    <phoneticPr fontId="2"/>
  </si>
  <si>
    <t>第3号様式（第21条関係）</t>
    <rPh sb="0" eb="1">
      <t>ダイ</t>
    </rPh>
    <rPh sb="2" eb="3">
      <t>ゴウ</t>
    </rPh>
    <rPh sb="3" eb="5">
      <t>ヨウシキ</t>
    </rPh>
    <rPh sb="6" eb="7">
      <t>ダイ</t>
    </rPh>
    <rPh sb="9" eb="10">
      <t>ジョウ</t>
    </rPh>
    <rPh sb="10" eb="12">
      <t>カンケイ</t>
    </rPh>
    <phoneticPr fontId="2"/>
  </si>
  <si>
    <t>　 練馬区廃棄物の処理および清掃に関する条例第36条第1項の規定により、つぎのとおり届け出ます。</t>
    <rPh sb="2" eb="5">
      <t>ネリマク</t>
    </rPh>
    <rPh sb="5" eb="8">
      <t>ハイキブツ</t>
    </rPh>
    <rPh sb="9" eb="11">
      <t>ショリ</t>
    </rPh>
    <rPh sb="14" eb="16">
      <t>セイソウ</t>
    </rPh>
    <rPh sb="17" eb="18">
      <t>カン</t>
    </rPh>
    <rPh sb="20" eb="22">
      <t>ジョウレイ</t>
    </rPh>
    <rPh sb="22" eb="23">
      <t>ダイ</t>
    </rPh>
    <rPh sb="25" eb="26">
      <t>ジョウ</t>
    </rPh>
    <rPh sb="26" eb="27">
      <t>ダイ</t>
    </rPh>
    <rPh sb="28" eb="29">
      <t>コウ</t>
    </rPh>
    <phoneticPr fontId="2"/>
  </si>
  <si>
    <t>　廃棄物保管場所等</t>
    <rPh sb="1" eb="4">
      <t>ハイキブツ</t>
    </rPh>
    <rPh sb="4" eb="6">
      <t>ホカン</t>
    </rPh>
    <rPh sb="6" eb="9">
      <t>バショナド</t>
    </rPh>
    <phoneticPr fontId="2"/>
  </si>
  <si>
    <t>切り捨てる。予備率は４０％確保する。</t>
    <rPh sb="0" eb="1">
      <t>キ</t>
    </rPh>
    <rPh sb="2" eb="3">
      <t>ス</t>
    </rPh>
    <rPh sb="6" eb="8">
      <t>ヨビ</t>
    </rPh>
    <rPh sb="8" eb="9">
      <t>リツ</t>
    </rPh>
    <rPh sb="13" eb="15">
      <t>カクホ</t>
    </rPh>
    <phoneticPr fontId="2"/>
  </si>
  <si>
    <t>別表第4の２（第7条関係）</t>
    <rPh sb="0" eb="2">
      <t>ベッピョウ</t>
    </rPh>
    <rPh sb="2" eb="3">
      <t>ダイ</t>
    </rPh>
    <rPh sb="7" eb="8">
      <t>ダイ</t>
    </rPh>
    <rPh sb="9" eb="10">
      <t>ジョウ</t>
    </rPh>
    <rPh sb="10" eb="12">
      <t>カンケイ</t>
    </rPh>
    <phoneticPr fontId="2"/>
  </si>
  <si>
    <t>容器包装プラスチックの容器（ふた無し）は90ℓ丸型で直径0.6ｍを基準とする。古紙の束は、0.59ｍ×0.42ｍを基準とし、容器数の算定の数</t>
    <rPh sb="0" eb="2">
      <t>ヨウキ</t>
    </rPh>
    <rPh sb="2" eb="4">
      <t>ホウソウ</t>
    </rPh>
    <rPh sb="11" eb="13">
      <t>ヨウキ</t>
    </rPh>
    <rPh sb="16" eb="17">
      <t>ナ</t>
    </rPh>
    <rPh sb="23" eb="25">
      <t>マルガタ</t>
    </rPh>
    <rPh sb="26" eb="28">
      <t>チョッケイ</t>
    </rPh>
    <rPh sb="33" eb="35">
      <t>キジュン</t>
    </rPh>
    <rPh sb="39" eb="41">
      <t>コシ</t>
    </rPh>
    <rPh sb="42" eb="43">
      <t>タバ</t>
    </rPh>
    <rPh sb="57" eb="59">
      <t>キジュン</t>
    </rPh>
    <rPh sb="62" eb="64">
      <t>ヨウキ</t>
    </rPh>
    <rPh sb="64" eb="65">
      <t>スウ</t>
    </rPh>
    <rPh sb="66" eb="68">
      <t>サンテイ</t>
    </rPh>
    <rPh sb="69" eb="70">
      <t>カズ</t>
    </rPh>
    <phoneticPr fontId="2"/>
  </si>
  <si>
    <t>値を4で割り余りは切り上げ入力する。びん・缶は、区で貸出するコンテナの大きさ（0.53ｍ×0.37ｍ）を基準とする。ペットボトルは区で貸出</t>
  </si>
  <si>
    <t>するネットバックの大きさ（0.4ｍ×0.4ｍ）基準とする。</t>
  </si>
  <si>
    <t>保管場所の段数は、2段までとする。</t>
    <rPh sb="0" eb="2">
      <t>ホカン</t>
    </rPh>
    <rPh sb="2" eb="4">
      <t>バショ</t>
    </rPh>
    <rPh sb="5" eb="7">
      <t>ダンスウ</t>
    </rPh>
    <rPh sb="10" eb="11">
      <t>ダン</t>
    </rPh>
    <phoneticPr fontId="2"/>
  </si>
  <si>
    <t>　　　　　　　　　　　　　　　　　　令和○○年○○月○○日</t>
    <rPh sb="18" eb="19">
      <t>レイ</t>
    </rPh>
    <rPh sb="19" eb="20">
      <t>ワ</t>
    </rPh>
    <rPh sb="22" eb="23">
      <t>ネン</t>
    </rPh>
    <rPh sb="25" eb="26">
      <t>ガツ</t>
    </rPh>
    <rPh sb="28" eb="29">
      <t>ニチ</t>
    </rPh>
    <phoneticPr fontId="2"/>
  </si>
  <si>
    <t>　　　　　　　　　　　　            令和○○年○○月○○日</t>
    <rPh sb="24" eb="25">
      <t>レイ</t>
    </rPh>
    <rPh sb="25" eb="26">
      <t>ワ</t>
    </rPh>
    <rPh sb="28" eb="29">
      <t>ネン</t>
    </rPh>
    <rPh sb="31" eb="32">
      <t>ガツ</t>
    </rPh>
    <rPh sb="34" eb="35">
      <t>ニチ</t>
    </rPh>
    <phoneticPr fontId="2"/>
  </si>
  <si>
    <t>ℓ÷0.19kg＝</t>
    <phoneticPr fontId="2"/>
  </si>
  <si>
    <t>ℓ÷0.19kg＝</t>
    <phoneticPr fontId="2"/>
  </si>
  <si>
    <t>Aの①×1.4=Ｂ</t>
    <phoneticPr fontId="2"/>
  </si>
  <si>
    <t>　Ａは、小数点第２位を四捨五入する。「最低必要個数」は小数点第１位を切り上げる。「必要個数」は、可燃・不燃はＢの小数点第1位を切り上げ、その他は小数点以下を</t>
    <phoneticPr fontId="2"/>
  </si>
  <si>
    <t>Aの③×1.4=Ｂ</t>
    <phoneticPr fontId="2"/>
  </si>
  <si>
    <t>Aの④×1.4=Ｂ</t>
    <phoneticPr fontId="2"/>
  </si>
  <si>
    <t>Aの⑤×1.4=Ｂ</t>
    <phoneticPr fontId="2"/>
  </si>
  <si>
    <t>Aの⑥×1.4=Ｂ</t>
    <phoneticPr fontId="2"/>
  </si>
  <si>
    <t>Aの⑦×1.4=Ｂ</t>
    <phoneticPr fontId="2"/>
  </si>
  <si>
    <t>Aの③×1.4=Ｂ</t>
    <phoneticPr fontId="2"/>
  </si>
  <si>
    <t>Aの④×1.4=Ｂ</t>
    <phoneticPr fontId="2"/>
  </si>
  <si>
    <t>Aの⑥×1.4=Ｂ</t>
    <phoneticPr fontId="2"/>
  </si>
  <si>
    <t>Aの②×1.4=Ｂ</t>
    <phoneticPr fontId="2"/>
  </si>
  <si>
    <r>
      <t>　　　　　　　　　　　　</t>
    </r>
    <r>
      <rPr>
        <sz val="12"/>
        <rFont val="Century"/>
        <family val="1"/>
      </rPr>
      <t xml:space="preserve">[  </t>
    </r>
    <r>
      <rPr>
        <sz val="12"/>
        <rFont val="ＭＳ 明朝"/>
        <family val="1"/>
        <charset val="128"/>
      </rPr>
      <t>施主氏名</t>
    </r>
    <r>
      <rPr>
        <sz val="12"/>
        <rFont val="Century"/>
        <family val="1"/>
      </rPr>
      <t>]</t>
    </r>
    <r>
      <rPr>
        <sz val="12"/>
        <rFont val="ＭＳ 明朝"/>
        <family val="1"/>
        <charset val="128"/>
      </rPr>
      <t>　　　　　　　　　　　　　　　　㊞</t>
    </r>
    <rPh sb="17" eb="18">
      <t>ウジ</t>
    </rPh>
    <phoneticPr fontId="2"/>
  </si>
  <si>
    <r>
      <t>　　　　　　　　　　　</t>
    </r>
    <r>
      <rPr>
        <sz val="12"/>
        <rFont val="Century"/>
        <family val="1"/>
      </rPr>
      <t xml:space="preserve">                       </t>
    </r>
    <r>
      <rPr>
        <sz val="12"/>
        <rFont val="ＭＳ 明朝"/>
        <family val="1"/>
        <charset val="128"/>
      </rPr>
      <t>　</t>
    </r>
    <r>
      <rPr>
        <sz val="12"/>
        <rFont val="Century"/>
        <family val="1"/>
      </rPr>
      <t xml:space="preserve"> [  </t>
    </r>
    <r>
      <rPr>
        <sz val="12"/>
        <rFont val="ＭＳ 明朝"/>
        <family val="1"/>
        <charset val="128"/>
      </rPr>
      <t>施主氏名</t>
    </r>
    <r>
      <rPr>
        <sz val="12"/>
        <rFont val="Century"/>
        <family val="1"/>
      </rPr>
      <t>]</t>
    </r>
    <r>
      <rPr>
        <sz val="12"/>
        <rFont val="ＭＳ 明朝"/>
        <family val="1"/>
        <charset val="128"/>
      </rPr>
      <t>　　　　　　　　　　　　　　　　㊞</t>
    </r>
    <rPh sb="41" eb="42">
      <t>ウジ</t>
    </rPh>
    <phoneticPr fontId="2"/>
  </si>
  <si>
    <t>保管場所</t>
    <rPh sb="0" eb="2">
      <t>ホカン</t>
    </rPh>
    <rPh sb="2" eb="4">
      <t>バショ</t>
    </rPh>
    <phoneticPr fontId="2"/>
  </si>
  <si>
    <t>廃棄物</t>
    <rPh sb="0" eb="3">
      <t>ハイキブツ</t>
    </rPh>
    <phoneticPr fontId="2"/>
  </si>
  <si>
    <t>造、地上</t>
    <rPh sb="0" eb="1">
      <t>ゾウ</t>
    </rPh>
    <rPh sb="2" eb="4">
      <t>チジョウ</t>
    </rPh>
    <phoneticPr fontId="2"/>
  </si>
  <si>
    <t>階、地下</t>
    <rPh sb="0" eb="1">
      <t>カイ</t>
    </rPh>
    <rPh sb="2" eb="4">
      <t>チカ</t>
    </rPh>
    <phoneticPr fontId="2"/>
  </si>
  <si>
    <t>建設者</t>
    <rPh sb="0" eb="3">
      <t>ケンセツシャ</t>
    </rPh>
    <phoneticPr fontId="2"/>
  </si>
  <si>
    <t>住　　所</t>
    <rPh sb="0" eb="1">
      <t>ジュウ</t>
    </rPh>
    <rPh sb="3" eb="4">
      <t>ショ</t>
    </rPh>
    <phoneticPr fontId="2"/>
  </si>
  <si>
    <t>氏　　名</t>
    <rPh sb="0" eb="1">
      <t>ウジ</t>
    </rPh>
    <rPh sb="3" eb="4">
      <t>メイ</t>
    </rPh>
    <phoneticPr fontId="2"/>
  </si>
  <si>
    <t>電話番号</t>
    <rPh sb="0" eb="2">
      <t>デンワ</t>
    </rPh>
    <rPh sb="2" eb="4">
      <t>バンゴウ</t>
    </rPh>
    <phoneticPr fontId="2"/>
  </si>
  <si>
    <t>工事完了</t>
    <rPh sb="0" eb="2">
      <t>コウジ</t>
    </rPh>
    <rPh sb="2" eb="4">
      <t>カンリョウ</t>
    </rPh>
    <phoneticPr fontId="2"/>
  </si>
  <si>
    <t>延べ面積</t>
    <phoneticPr fontId="2"/>
  </si>
  <si>
    <t>延べ面積</t>
    <phoneticPr fontId="2"/>
  </si>
  <si>
    <t>保管場所
(資源を含む。）</t>
    <rPh sb="6" eb="8">
      <t>シゲン</t>
    </rPh>
    <rPh sb="9" eb="10">
      <t>フク</t>
    </rPh>
    <phoneticPr fontId="2"/>
  </si>
  <si>
    <t>0.6</t>
    <phoneticPr fontId="2"/>
  </si>
  <si>
    <t>　容器等の1個あたりの容量は原則として可燃・不燃は容器の容量、容プラ5.7kg（90ℓ）、古紙4.3kg、びん11.4kg、缶3.8kg、ペットボトル3.4kg、を基準とする。</t>
    <rPh sb="1" eb="3">
      <t>ヨウキ</t>
    </rPh>
    <rPh sb="3" eb="4">
      <t>トウ</t>
    </rPh>
    <rPh sb="6" eb="7">
      <t>コ</t>
    </rPh>
    <rPh sb="11" eb="13">
      <t>ヨウリョウ</t>
    </rPh>
    <rPh sb="14" eb="16">
      <t>ゲンソク</t>
    </rPh>
    <rPh sb="19" eb="21">
      <t>カネン</t>
    </rPh>
    <rPh sb="22" eb="24">
      <t>フネン</t>
    </rPh>
    <rPh sb="25" eb="27">
      <t>ヨウキ</t>
    </rPh>
    <rPh sb="28" eb="30">
      <t>ヨウリョウ</t>
    </rPh>
    <rPh sb="31" eb="32">
      <t>カタチ</t>
    </rPh>
    <rPh sb="45" eb="47">
      <t>コシ</t>
    </rPh>
    <phoneticPr fontId="2"/>
  </si>
  <si>
    <t>容プラ容器の直径〔</t>
    <rPh sb="0" eb="1">
      <t>ヨウ</t>
    </rPh>
    <rPh sb="3" eb="5">
      <t>ヨウキ</t>
    </rPh>
    <rPh sb="6" eb="8">
      <t>チョッケイ</t>
    </rPh>
    <phoneticPr fontId="2"/>
  </si>
  <si>
    <t xml:space="preserve">粗大ごみ
集積所必要
面積
</t>
    <rPh sb="0" eb="2">
      <t>ソダイ</t>
    </rPh>
    <rPh sb="5" eb="7">
      <t>シュウセキ</t>
    </rPh>
    <rPh sb="7" eb="8">
      <t>ジョ</t>
    </rPh>
    <rPh sb="8" eb="10">
      <t>ヒツヨウ</t>
    </rPh>
    <rPh sb="11" eb="13">
      <t>メンセキ</t>
    </rPh>
    <phoneticPr fontId="2"/>
  </si>
  <si>
    <t>ごみ容器は、丸型容器（ふた付き）の場合は直径0.55m、角型容器（ふた付き）の場合は0.55m×0.35mを基準とする。</t>
    <rPh sb="2" eb="4">
      <t>ヨウキ</t>
    </rPh>
    <rPh sb="6" eb="8">
      <t>マルガタ</t>
    </rPh>
    <rPh sb="8" eb="10">
      <t>ヨウキ</t>
    </rPh>
    <rPh sb="13" eb="14">
      <t>ツキ</t>
    </rPh>
    <rPh sb="17" eb="19">
      <t>バアイ</t>
    </rPh>
    <rPh sb="20" eb="22">
      <t>チョッケイ</t>
    </rPh>
    <rPh sb="28" eb="30">
      <t>カクガタ</t>
    </rPh>
    <rPh sb="30" eb="32">
      <t>ヨウキ</t>
    </rPh>
    <rPh sb="35" eb="36">
      <t>ツ</t>
    </rPh>
    <rPh sb="39" eb="41">
      <t>バアイ</t>
    </rPh>
    <rPh sb="54" eb="56">
      <t>キジュン</t>
    </rPh>
    <phoneticPr fontId="2"/>
  </si>
  <si>
    <t>容器包装プラスチックの容器（ふた無し）は90ℓ丸型で直径0.6mを基準とする。古紙の束は、0.59m×0.42mを基準とし、容器数の算定の</t>
    <rPh sb="0" eb="2">
      <t>ヨウキ</t>
    </rPh>
    <rPh sb="2" eb="4">
      <t>ホウソウ</t>
    </rPh>
    <rPh sb="11" eb="13">
      <t>ヨウキ</t>
    </rPh>
    <rPh sb="16" eb="17">
      <t>ナ</t>
    </rPh>
    <rPh sb="23" eb="25">
      <t>マルガタ</t>
    </rPh>
    <rPh sb="26" eb="28">
      <t>チョッケイ</t>
    </rPh>
    <rPh sb="33" eb="35">
      <t>キジュン</t>
    </rPh>
    <rPh sb="39" eb="41">
      <t>コシ</t>
    </rPh>
    <rPh sb="42" eb="43">
      <t>タバ</t>
    </rPh>
    <rPh sb="57" eb="59">
      <t>キジュン</t>
    </rPh>
    <rPh sb="62" eb="64">
      <t>ヨウキ</t>
    </rPh>
    <rPh sb="64" eb="65">
      <t>スウ</t>
    </rPh>
    <rPh sb="66" eb="68">
      <t>サンテイ</t>
    </rPh>
    <phoneticPr fontId="2"/>
  </si>
  <si>
    <t>数値を４で割り余りは切り上げ入力する。びん・缶は、区で貸出しするコンテナの大きさ（0.53m×0.37m）を基準とする。ペットボトルは区</t>
    <rPh sb="25" eb="26">
      <t>ク</t>
    </rPh>
    <rPh sb="27" eb="29">
      <t>カシダ</t>
    </rPh>
    <rPh sb="37" eb="38">
      <t>オオ</t>
    </rPh>
    <rPh sb="54" eb="56">
      <t>キジュン</t>
    </rPh>
    <rPh sb="67" eb="68">
      <t>ク</t>
    </rPh>
    <phoneticPr fontId="2"/>
  </si>
  <si>
    <t>で貸出するネットバックの大きさ（0.4m×0.4m）基準とする。</t>
    <phoneticPr fontId="2"/>
  </si>
  <si>
    <t>　容器等の１個あたりの容量は原則として可燃・不燃は容器の容量、容プラ5.7kg(90ℓ)、古紙4.3kg、びん11.4kg、缶3.8kg、ペットボトル3.4kgを基準とする。</t>
    <rPh sb="22" eb="24">
      <t>フネン</t>
    </rPh>
    <rPh sb="25" eb="27">
      <t>ヨウキ</t>
    </rPh>
    <rPh sb="28" eb="30">
      <t>ヨウリョウ</t>
    </rPh>
    <phoneticPr fontId="2"/>
  </si>
  <si>
    <t>反転コンテナは1.57ｍ×0.643ｍ、ダストカート小は1.018ｍ×0.59ｍを基準とする。</t>
    <phoneticPr fontId="2"/>
  </si>
  <si>
    <t>ごみ容器の取り扱いおよびごみ集積所（容器持ち出し場所）等の管理について、区の収集業務の遂行に支障のないようにするとともに、ごみ収集作業に支障がある場合、清掃事務所の指示に従い責任を持って解決することを約束いたします。</t>
    <rPh sb="90" eb="91">
      <t>モ</t>
    </rPh>
    <phoneticPr fontId="2"/>
  </si>
  <si>
    <t>当建築物（施設）から排出される廃棄物（施設利用者等が持ち込んだ物も含む）については、すべて業者による収集とします。まだ、委託業者が決まっていませんので､後日契約締結次第、契約書の写しおよび業者の許可証の写しを提出いたします。また、保管容器数算定に記載の収集間隔（必要回数）については、別添契約書に記載の委託業者が責任を持って収集いたします。</t>
    <rPh sb="0" eb="1">
      <t>トウ</t>
    </rPh>
    <rPh sb="1" eb="4">
      <t>ケンチクブツ</t>
    </rPh>
    <rPh sb="5" eb="7">
      <t>シセツ</t>
    </rPh>
    <rPh sb="10" eb="12">
      <t>ハイシュツ</t>
    </rPh>
    <rPh sb="19" eb="21">
      <t>シセツ</t>
    </rPh>
    <rPh sb="21" eb="24">
      <t>リヨウシャ</t>
    </rPh>
    <rPh sb="24" eb="25">
      <t>トウ</t>
    </rPh>
    <rPh sb="26" eb="27">
      <t>モ</t>
    </rPh>
    <rPh sb="28" eb="29">
      <t>コ</t>
    </rPh>
    <rPh sb="31" eb="32">
      <t>モノ</t>
    </rPh>
    <rPh sb="33" eb="34">
      <t>フク</t>
    </rPh>
    <rPh sb="99" eb="100">
      <t>ショウ</t>
    </rPh>
    <rPh sb="159" eb="160">
      <t>モ</t>
    </rPh>
    <phoneticPr fontId="2"/>
  </si>
  <si>
    <t>容器保管場所に収集車両（清掃車）が進入または横付けできないため、ごみ収集日当日に当該建築物の管理者が責任を持って、容器を別図（配置図、平面図）場所まで持ち出し、収集後速やかに容器を洗浄し、保管場所に格納いたします。</t>
    <rPh sb="53" eb="54">
      <t>モ</t>
    </rPh>
    <phoneticPr fontId="2"/>
  </si>
  <si>
    <t>建築物を分譲、または、管理を管理会社に委託した後も上記の項目に係わる件については、責任を持って解決いたします。</t>
    <rPh sb="44" eb="45">
      <t>モ</t>
    </rPh>
    <phoneticPr fontId="2"/>
  </si>
  <si>
    <t>上記の件以外においても、近隣住民等の間で苦情や問題が生じた場合は、責任を持って解決する事を約束いたします。</t>
    <rPh sb="36" eb="37">
      <t>モ</t>
    </rPh>
    <phoneticPr fontId="2"/>
  </si>
  <si>
    <t>建築物を分譲、または管理を管理会社に委託した後も上記の項目に係わる件については、責任を持って解決いたします。</t>
    <rPh sb="43" eb="44">
      <t>モ</t>
    </rPh>
    <phoneticPr fontId="2"/>
  </si>
  <si>
    <t>ごみ容器の取り扱いおよびごみ集積所（容器持ち出し場所）等の管理について、区の収集業務の遂行に支障のないようにするとともに、ごみ収集作業に支障がある場合は、清掃事務所の指示に従い責任を持って解決することを約束いたします。</t>
    <rPh sb="91" eb="92">
      <t>モ</t>
    </rPh>
    <phoneticPr fontId="2"/>
  </si>
  <si>
    <t>当建築物（施設）から排出される廃棄物（施設利用者等が持ち込んだ物も含む）については、すべて業者による収集とします。まだ、委託業者が決まっていませんので、後日契約締結次第、契約書の写しおよび業者の許可証の写しを提出いたします。また、保管容器数算定に記載の収集間隔（必要回数）については、別添契約書に記載の委託業者が、責任を持って収集いたします。</t>
    <rPh sb="0" eb="1">
      <t>トウ</t>
    </rPh>
    <rPh sb="1" eb="4">
      <t>ケンチクブツ</t>
    </rPh>
    <rPh sb="5" eb="7">
      <t>シセツ</t>
    </rPh>
    <rPh sb="10" eb="12">
      <t>ハイシュツ</t>
    </rPh>
    <rPh sb="19" eb="24">
      <t>シセツリヨウシャ</t>
    </rPh>
    <rPh sb="24" eb="25">
      <t>トウ</t>
    </rPh>
    <rPh sb="26" eb="27">
      <t>モ</t>
    </rPh>
    <rPh sb="28" eb="29">
      <t>コ</t>
    </rPh>
    <rPh sb="31" eb="32">
      <t>モノ</t>
    </rPh>
    <rPh sb="33" eb="34">
      <t>フク</t>
    </rPh>
    <rPh sb="99" eb="100">
      <t>ショウ</t>
    </rPh>
    <rPh sb="160" eb="161">
      <t>モ</t>
    </rPh>
    <phoneticPr fontId="2"/>
  </si>
  <si>
    <t>Aの①～②
×1.4=Ｂ</t>
    <phoneticPr fontId="2"/>
  </si>
  <si>
    <t>〕束÷段数〔</t>
    <rPh sb="1" eb="2">
      <t>タバ</t>
    </rPh>
    <rPh sb="3" eb="5">
      <t>ダンスウ</t>
    </rPh>
    <phoneticPr fontId="2"/>
  </si>
  <si>
    <t>ごみ収集に関しては、当該敷地内の廃棄物保管場所まで進入し、収集日当日にごみの収集をお願いします。また、その際にごみ収集の障害にならないよう、進入路および収集場所を確保するとともに、ごみ収集日当日に当該建築物の管理者が責任を持って、容器を別図(配置図・平面図）場所まで持ち出し、収集後速やかにごみ容器を洗浄し、廃棄物保管場所に格納いたします。</t>
    <rPh sb="16" eb="19">
      <t>ハイキブツ</t>
    </rPh>
    <rPh sb="92" eb="94">
      <t>シュウシュウ</t>
    </rPh>
    <rPh sb="94" eb="95">
      <t>ビ</t>
    </rPh>
    <rPh sb="95" eb="97">
      <t>トウジツ</t>
    </rPh>
    <rPh sb="98" eb="100">
      <t>トウガイ</t>
    </rPh>
    <rPh sb="100" eb="103">
      <t>ケンチクブツ</t>
    </rPh>
    <rPh sb="104" eb="107">
      <t>カンリシャ</t>
    </rPh>
    <rPh sb="108" eb="110">
      <t>セキニン</t>
    </rPh>
    <rPh sb="111" eb="112">
      <t>モ</t>
    </rPh>
    <rPh sb="115" eb="117">
      <t>ヨウキ</t>
    </rPh>
    <rPh sb="118" eb="119">
      <t>ベツ</t>
    </rPh>
    <rPh sb="119" eb="120">
      <t>ズ</t>
    </rPh>
    <rPh sb="121" eb="124">
      <t>ハイチズ</t>
    </rPh>
    <rPh sb="125" eb="128">
      <t>ヘイメンズ</t>
    </rPh>
    <rPh sb="129" eb="131">
      <t>バショ</t>
    </rPh>
    <rPh sb="133" eb="134">
      <t>モ</t>
    </rPh>
    <rPh sb="135" eb="136">
      <t>ダ</t>
    </rPh>
    <rPh sb="138" eb="140">
      <t>シュウシュウ</t>
    </rPh>
    <rPh sb="140" eb="141">
      <t>ゴ</t>
    </rPh>
    <rPh sb="141" eb="142">
      <t>スミ</t>
    </rPh>
    <rPh sb="147" eb="149">
      <t>ヨウキ</t>
    </rPh>
    <rPh sb="150" eb="152">
      <t>センジョウ</t>
    </rPh>
    <rPh sb="154" eb="157">
      <t>ハイキブツ</t>
    </rPh>
    <rPh sb="157" eb="159">
      <t>ホカン</t>
    </rPh>
    <rPh sb="159" eb="161">
      <t>バショ</t>
    </rPh>
    <rPh sb="162" eb="164">
      <t>カクノウ</t>
    </rPh>
    <phoneticPr fontId="2"/>
  </si>
  <si>
    <t>練馬区長 殿</t>
    <rPh sb="5" eb="6">
      <t>トノ</t>
    </rPh>
    <phoneticPr fontId="2"/>
  </si>
  <si>
    <t>ごみ容器等に破損が生じた場合は、所有者または管理者等の責任において速やかに適切な対応をします。</t>
    <rPh sb="16" eb="19">
      <t>ショユウシャ</t>
    </rPh>
    <rPh sb="25" eb="26">
      <t>トウ</t>
    </rPh>
    <rPh sb="27" eb="29">
      <t>セキニン</t>
    </rPh>
    <rPh sb="33" eb="34">
      <t>スミ</t>
    </rPh>
    <rPh sb="37" eb="39">
      <t>テキセツ</t>
    </rPh>
    <rPh sb="40" eb="42">
      <t>タイオウ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</si>
</sst>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
    <numFmt numFmtId="177" formatCode="0.00&quot;㎡&quot;"/>
    <numFmt numFmtId="178" formatCode="#,###.00&quot;㎡&quot;"/>
    <numFmt numFmtId="179" formatCode="#,##0.00&quot;㎡&quot;"/>
    <numFmt numFmtId="180" formatCode="#&quot;階&quot;"/>
    <numFmt numFmtId="181" formatCode="#&quot;戸&quot;"/>
    <numFmt numFmtId="182" formatCode="0.0&quot;人&quot;"/>
    <numFmt numFmtId="183" formatCode="0&quot;戸&quot;"/>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20"/>
      <name val="ＭＳ Ｐゴシック"/>
      <family val="3"/>
      <charset val="128"/>
    </font>
    <font>
      <sz val="16"/>
      <name val="ＭＳ Ｐゴシック"/>
      <family val="3"/>
      <charset val="128"/>
    </font>
    <font>
      <sz val="11"/>
      <name val="ＭＳ ゴシック"/>
      <family val="3"/>
      <charset val="128"/>
    </font>
    <font>
      <sz val="28"/>
      <name val="ＭＳ 明朝"/>
      <family val="1"/>
      <charset val="128"/>
    </font>
    <font>
      <sz val="9"/>
      <name val="ＭＳ ゴシック"/>
      <family val="3"/>
      <charset val="128"/>
    </font>
    <font>
      <sz val="10.5"/>
      <name val="ＭＳ ゴシック"/>
      <family val="3"/>
      <charset val="128"/>
    </font>
    <font>
      <b/>
      <sz val="10.5"/>
      <name val="ＭＳ ゴシック"/>
      <family val="3"/>
      <charset val="128"/>
    </font>
    <font>
      <sz val="11"/>
      <color indexed="9"/>
      <name val="ＭＳ ゴシック"/>
      <family val="3"/>
      <charset val="128"/>
    </font>
    <font>
      <b/>
      <sz val="14"/>
      <name val="ＭＳ ゴシック"/>
      <family val="3"/>
      <charset val="128"/>
    </font>
    <font>
      <sz val="10"/>
      <name val="ＭＳ ゴシック"/>
      <family val="3"/>
      <charset val="128"/>
    </font>
    <font>
      <sz val="14"/>
      <name val="ＭＳ ゴシック"/>
      <family val="3"/>
      <charset val="128"/>
    </font>
    <font>
      <b/>
      <sz val="16"/>
      <name val="ＭＳ ゴシック"/>
      <family val="3"/>
      <charset val="128"/>
    </font>
    <font>
      <sz val="16"/>
      <name val="ＭＳ 明朝"/>
      <family val="1"/>
      <charset val="128"/>
    </font>
    <font>
      <sz val="11"/>
      <name val="ＭＳ 明朝"/>
      <family val="1"/>
      <charset val="128"/>
    </font>
    <font>
      <sz val="11"/>
      <name val="ＭＳ Ｐゴシック"/>
      <family val="3"/>
      <charset val="128"/>
    </font>
    <font>
      <sz val="12"/>
      <name val="ＭＳ 明朝"/>
      <family val="1"/>
      <charset val="128"/>
    </font>
    <font>
      <sz val="12"/>
      <name val="Century"/>
      <family val="1"/>
    </font>
    <font>
      <sz val="11"/>
      <name val="Century"/>
      <family val="1"/>
    </font>
    <font>
      <sz val="18"/>
      <name val="ＭＳ 明朝"/>
      <family val="1"/>
      <charset val="128"/>
    </font>
    <font>
      <sz val="12"/>
      <name val="ＭＳ Ｐ明朝"/>
      <family val="1"/>
      <charset val="128"/>
    </font>
    <font>
      <sz val="8"/>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8" tint="0.59999389629810485"/>
        <bgColor indexed="64"/>
      </patternFill>
    </fill>
  </fills>
  <borders count="57">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double">
        <color indexed="64"/>
      </top>
      <bottom style="thin">
        <color indexed="64"/>
      </bottom>
      <diagonal/>
    </border>
    <border>
      <left/>
      <right/>
      <top style="dashDotDot">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double">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s>
  <cellStyleXfs count="1">
    <xf numFmtId="0" fontId="0" fillId="0" borderId="0">
      <alignment vertical="center"/>
    </xf>
  </cellStyleXfs>
  <cellXfs count="314">
    <xf numFmtId="0" fontId="0" fillId="0" borderId="0" xfId="0">
      <alignment vertical="center"/>
    </xf>
    <xf numFmtId="0" fontId="4" fillId="0" borderId="0" xfId="0" applyFont="1" applyAlignment="1">
      <alignment horizontal="center" vertical="center"/>
    </xf>
    <xf numFmtId="0" fontId="4" fillId="0" borderId="0" xfId="0" applyFo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lignment vertical="center"/>
    </xf>
    <xf numFmtId="0" fontId="3" fillId="0" borderId="0" xfId="0" applyFont="1">
      <alignment vertical="center"/>
    </xf>
    <xf numFmtId="0" fontId="1" fillId="0" borderId="0" xfId="0" applyFont="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4" fillId="0" borderId="4" xfId="0" applyFont="1" applyBorder="1" applyAlignment="1">
      <alignment horizontal="center" vertical="center"/>
    </xf>
    <xf numFmtId="0" fontId="4" fillId="0" borderId="2" xfId="0" applyFont="1" applyBorder="1">
      <alignment vertical="center"/>
    </xf>
    <xf numFmtId="0" fontId="4" fillId="0" borderId="5" xfId="0" applyFont="1" applyBorder="1">
      <alignment vertical="center"/>
    </xf>
    <xf numFmtId="0" fontId="4" fillId="2" borderId="2" xfId="0" applyFont="1" applyFill="1" applyBorder="1" applyAlignment="1">
      <alignment horizontal="center" vertical="center"/>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0" fontId="1" fillId="0" borderId="0" xfId="0" applyFont="1" applyAlignment="1">
      <alignment horizontal="center" vertical="center"/>
    </xf>
    <xf numFmtId="0" fontId="4" fillId="2" borderId="4" xfId="0" applyFont="1" applyFill="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justify" vertical="center"/>
    </xf>
    <xf numFmtId="0" fontId="19" fillId="0" borderId="0" xfId="0" applyFont="1">
      <alignment vertical="center"/>
    </xf>
    <xf numFmtId="0" fontId="20" fillId="0" borderId="0" xfId="0" applyFont="1" applyAlignment="1">
      <alignment horizontal="justify" vertical="center"/>
    </xf>
    <xf numFmtId="0" fontId="20" fillId="0" borderId="0" xfId="0" applyFont="1" applyAlignment="1">
      <alignment horizontal="center" vertical="center"/>
    </xf>
    <xf numFmtId="0" fontId="21" fillId="0" borderId="0" xfId="0" applyFont="1" applyAlignment="1">
      <alignment horizontal="justify" vertical="center"/>
    </xf>
    <xf numFmtId="0" fontId="20" fillId="0" borderId="0" xfId="0" applyFont="1" applyAlignment="1">
      <alignment horizontal="right" vertical="center"/>
    </xf>
    <xf numFmtId="0" fontId="19" fillId="0" borderId="0" xfId="0" applyFont="1" applyAlignment="1">
      <alignment horizontal="center" vertical="center"/>
    </xf>
    <xf numFmtId="0" fontId="4" fillId="0" borderId="0" xfId="0" applyFont="1" applyAlignment="1">
      <alignment horizontal="center" vertical="top"/>
    </xf>
    <xf numFmtId="0" fontId="18" fillId="0" borderId="6" xfId="0" applyFont="1" applyBorder="1" applyAlignment="1">
      <alignment horizontal="center" vertical="center" wrapText="1"/>
    </xf>
    <xf numFmtId="179" fontId="22" fillId="0" borderId="6" xfId="0" applyNumberFormat="1" applyFont="1" applyBorder="1" applyAlignment="1">
      <alignment horizontal="center" vertical="center" wrapText="1"/>
    </xf>
    <xf numFmtId="0" fontId="18" fillId="0" borderId="7" xfId="0" applyFont="1" applyBorder="1" applyAlignment="1">
      <alignment horizontal="center" vertical="center" wrapText="1"/>
    </xf>
    <xf numFmtId="177" fontId="22" fillId="0" borderId="4" xfId="0" applyNumberFormat="1" applyFont="1" applyBorder="1" applyAlignment="1">
      <alignment horizontal="center" vertical="center" wrapText="1"/>
    </xf>
    <xf numFmtId="177" fontId="22" fillId="0" borderId="8" xfId="0" applyNumberFormat="1" applyFont="1" applyBorder="1" applyAlignment="1">
      <alignment horizontal="center" vertical="center" wrapText="1"/>
    </xf>
    <xf numFmtId="179" fontId="22" fillId="0" borderId="9" xfId="0" applyNumberFormat="1" applyFont="1" applyBorder="1" applyAlignment="1">
      <alignment horizontal="center" vertical="center" wrapText="1"/>
    </xf>
    <xf numFmtId="0" fontId="18" fillId="0" borderId="10" xfId="0" applyFont="1" applyBorder="1" applyAlignment="1">
      <alignment horizontal="center" vertical="center" wrapText="1"/>
    </xf>
    <xf numFmtId="182" fontId="22" fillId="0" borderId="5" xfId="0" applyNumberFormat="1" applyFont="1" applyBorder="1" applyAlignment="1">
      <alignment horizontal="center" vertical="center" wrapText="1"/>
    </xf>
    <xf numFmtId="0" fontId="18" fillId="0" borderId="11" xfId="0" applyFont="1" applyBorder="1" applyAlignment="1">
      <alignment horizontal="center" vertical="center" wrapText="1"/>
    </xf>
    <xf numFmtId="0" fontId="22" fillId="0" borderId="12" xfId="0" applyFont="1" applyBorder="1" applyAlignment="1">
      <alignment horizontal="center" vertical="center" wrapText="1"/>
    </xf>
    <xf numFmtId="4" fontId="22" fillId="0" borderId="12" xfId="0" applyNumberFormat="1" applyFont="1" applyBorder="1" applyAlignment="1">
      <alignment horizontal="center" vertical="center" wrapText="1"/>
    </xf>
    <xf numFmtId="182" fontId="22" fillId="0" borderId="12" xfId="0" applyNumberFormat="1" applyFont="1" applyBorder="1" applyAlignment="1">
      <alignment horizontal="center" vertical="center" wrapText="1"/>
    </xf>
    <xf numFmtId="0" fontId="20" fillId="0" borderId="0" xfId="0" applyFont="1" applyAlignment="1">
      <alignment horizontal="justify" vertical="top"/>
    </xf>
    <xf numFmtId="0" fontId="23" fillId="0" borderId="0" xfId="0" applyFont="1" applyAlignment="1">
      <alignment horizontal="center" vertical="center"/>
    </xf>
    <xf numFmtId="0" fontId="24" fillId="0" borderId="0" xfId="0" applyFont="1" applyAlignment="1">
      <alignment horizontal="justify" vertical="top"/>
    </xf>
    <xf numFmtId="0" fontId="18" fillId="0" borderId="0" xfId="0" applyFont="1">
      <alignment vertical="center"/>
    </xf>
    <xf numFmtId="0" fontId="18" fillId="0" borderId="13" xfId="0" applyFont="1" applyBorder="1">
      <alignment vertical="center"/>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4" fillId="0" borderId="3" xfId="0" applyFont="1" applyBorder="1" applyAlignment="1">
      <alignment horizontal="center" vertical="center"/>
    </xf>
    <xf numFmtId="0" fontId="4" fillId="0" borderId="15" xfId="0" applyFont="1" applyBorder="1" applyAlignment="1">
      <alignment horizontal="center" vertical="center"/>
    </xf>
    <xf numFmtId="176" fontId="3" fillId="3" borderId="14" xfId="0" applyNumberFormat="1" applyFont="1" applyFill="1" applyBorder="1" applyAlignment="1">
      <alignment horizontal="center" vertical="center"/>
    </xf>
    <xf numFmtId="176" fontId="3" fillId="3" borderId="5" xfId="0" applyNumberFormat="1" applyFont="1" applyFill="1" applyBorder="1" applyAlignment="1">
      <alignment horizontal="center" vertical="center"/>
    </xf>
    <xf numFmtId="176" fontId="3" fillId="3" borderId="15" xfId="0" applyNumberFormat="1" applyFont="1" applyFill="1" applyBorder="1" applyAlignment="1">
      <alignment horizontal="center" vertical="center"/>
    </xf>
    <xf numFmtId="0" fontId="4" fillId="0" borderId="4" xfId="0" applyFont="1" applyBorder="1">
      <alignment vertical="center"/>
    </xf>
    <xf numFmtId="0" fontId="4" fillId="0" borderId="0" xfId="0" applyFont="1" applyAlignment="1">
      <alignment horizontal="left" vertical="center"/>
    </xf>
    <xf numFmtId="0" fontId="4" fillId="3" borderId="2" xfId="0" applyFont="1" applyFill="1" applyBorder="1" applyAlignment="1">
      <alignment horizontal="center" vertical="center"/>
    </xf>
    <xf numFmtId="0" fontId="3" fillId="0" borderId="0" xfId="0" applyFont="1" applyAlignment="1">
      <alignment vertical="center" wrapText="1"/>
    </xf>
    <xf numFmtId="0" fontId="4" fillId="0" borderId="1" xfId="0" applyFont="1" applyBorder="1">
      <alignment vertical="center"/>
    </xf>
    <xf numFmtId="0" fontId="4" fillId="0" borderId="14" xfId="0" applyFont="1" applyBorder="1">
      <alignment vertical="center"/>
    </xf>
    <xf numFmtId="0" fontId="4" fillId="0" borderId="16" xfId="0" applyFont="1" applyBorder="1">
      <alignment vertical="center"/>
    </xf>
    <xf numFmtId="176" fontId="4" fillId="3" borderId="1" xfId="0" applyNumberFormat="1" applyFont="1" applyFill="1" applyBorder="1" applyAlignment="1">
      <alignment horizontal="center" vertical="center"/>
    </xf>
    <xf numFmtId="176" fontId="4" fillId="3" borderId="16" xfId="0" applyNumberFormat="1" applyFont="1" applyFill="1" applyBorder="1" applyAlignment="1">
      <alignment horizontal="center" vertical="center"/>
    </xf>
    <xf numFmtId="180" fontId="18" fillId="0" borderId="17" xfId="0" applyNumberFormat="1" applyFont="1" applyBorder="1" applyAlignment="1" applyProtection="1">
      <alignment horizontal="center" vertical="center" wrapText="1"/>
      <protection locked="0"/>
    </xf>
    <xf numFmtId="178" fontId="22" fillId="0" borderId="17" xfId="0" applyNumberFormat="1" applyFont="1" applyBorder="1" applyAlignment="1" applyProtection="1">
      <alignment horizontal="center" vertical="center" wrapText="1"/>
      <protection locked="0"/>
    </xf>
    <xf numFmtId="0" fontId="22" fillId="0" borderId="18" xfId="0" applyFont="1" applyBorder="1" applyAlignment="1" applyProtection="1">
      <alignment horizontal="center" vertical="center" wrapText="1"/>
      <protection locked="0"/>
    </xf>
    <xf numFmtId="177" fontId="22" fillId="0" borderId="18" xfId="0" applyNumberFormat="1" applyFont="1" applyBorder="1" applyAlignment="1" applyProtection="1">
      <alignment horizontal="center" vertical="center" wrapText="1"/>
      <protection locked="0"/>
    </xf>
    <xf numFmtId="182" fontId="22" fillId="0" borderId="18" xfId="0" applyNumberFormat="1" applyFont="1" applyBorder="1" applyAlignment="1" applyProtection="1">
      <alignment horizontal="center" vertical="center" wrapText="1"/>
      <protection locked="0"/>
    </xf>
    <xf numFmtId="181" fontId="22" fillId="0" borderId="18" xfId="0" applyNumberFormat="1" applyFont="1" applyBorder="1" applyAlignment="1" applyProtection="1">
      <alignment horizontal="center" vertical="center" wrapText="1"/>
      <protection locked="0"/>
    </xf>
    <xf numFmtId="177" fontId="22" fillId="0" borderId="17" xfId="0" applyNumberFormat="1" applyFont="1" applyBorder="1" applyAlignment="1" applyProtection="1">
      <alignment horizontal="center" vertical="center" wrapText="1"/>
      <protection locked="0"/>
    </xf>
    <xf numFmtId="180" fontId="22" fillId="0" borderId="17" xfId="0" applyNumberFormat="1" applyFont="1" applyBorder="1" applyAlignment="1" applyProtection="1">
      <alignment horizontal="center" vertical="center" wrapText="1"/>
      <protection locked="0"/>
    </xf>
    <xf numFmtId="177" fontId="22" fillId="0" borderId="19" xfId="0" applyNumberFormat="1" applyFont="1" applyBorder="1" applyAlignment="1" applyProtection="1">
      <alignment horizontal="center" vertical="center" wrapText="1"/>
      <protection locked="0"/>
    </xf>
    <xf numFmtId="181" fontId="22" fillId="0" borderId="20" xfId="0" applyNumberFormat="1" applyFont="1" applyBorder="1" applyAlignment="1" applyProtection="1">
      <alignment horizontal="center" vertical="center" wrapText="1"/>
      <protection locked="0"/>
    </xf>
    <xf numFmtId="182" fontId="22" fillId="0" borderId="20" xfId="0" applyNumberFormat="1" applyFont="1" applyBorder="1" applyAlignment="1" applyProtection="1">
      <alignment horizontal="center" vertical="center" wrapText="1"/>
      <protection locked="0"/>
    </xf>
    <xf numFmtId="177" fontId="22" fillId="0" borderId="20" xfId="0" applyNumberFormat="1" applyFont="1" applyBorder="1" applyAlignment="1" applyProtection="1">
      <alignment horizontal="center" vertical="center" wrapText="1"/>
      <protection locked="0"/>
    </xf>
    <xf numFmtId="0" fontId="22" fillId="0" borderId="20" xfId="0" applyFont="1" applyBorder="1" applyAlignment="1" applyProtection="1">
      <alignment horizontal="center" vertical="center" wrapText="1"/>
      <protection locked="0"/>
    </xf>
    <xf numFmtId="178" fontId="22" fillId="0" borderId="19" xfId="0" applyNumberFormat="1" applyFont="1" applyBorder="1" applyAlignment="1" applyProtection="1">
      <alignment horizontal="center" vertical="center" wrapText="1"/>
      <protection locked="0"/>
    </xf>
    <xf numFmtId="180" fontId="22" fillId="0" borderId="19" xfId="0" applyNumberFormat="1" applyFont="1" applyBorder="1" applyAlignment="1" applyProtection="1">
      <alignment horizontal="center" vertical="center" wrapText="1"/>
      <protection locked="0"/>
    </xf>
    <xf numFmtId="0" fontId="4" fillId="4" borderId="4" xfId="0" applyFont="1" applyFill="1" applyBorder="1" applyAlignment="1" applyProtection="1">
      <alignment horizontal="center" vertical="center"/>
      <protection locked="0"/>
    </xf>
    <xf numFmtId="0" fontId="4" fillId="4" borderId="2" xfId="0" applyFont="1" applyFill="1" applyBorder="1" applyAlignment="1" applyProtection="1">
      <alignment horizontal="center" vertical="center"/>
      <protection locked="0"/>
    </xf>
    <xf numFmtId="0" fontId="7" fillId="0" borderId="0" xfId="0" applyFont="1">
      <alignment vertical="center"/>
    </xf>
    <xf numFmtId="0" fontId="8" fillId="0" borderId="0" xfId="0" applyFont="1">
      <alignment vertical="center"/>
    </xf>
    <xf numFmtId="0" fontId="7" fillId="0" borderId="0" xfId="0" applyFont="1" applyAlignment="1">
      <alignment horizontal="center" vertical="center"/>
    </xf>
    <xf numFmtId="49" fontId="7" fillId="0" borderId="0" xfId="0" applyNumberFormat="1" applyFont="1" applyAlignment="1">
      <alignment horizontal="center" vertical="center"/>
    </xf>
    <xf numFmtId="49" fontId="7" fillId="0" borderId="0" xfId="0" applyNumberFormat="1" applyFont="1">
      <alignment vertical="center"/>
    </xf>
    <xf numFmtId="0" fontId="15" fillId="0" borderId="0" xfId="0" applyFont="1">
      <alignment vertical="center"/>
    </xf>
    <xf numFmtId="0" fontId="13" fillId="0" borderId="0" xfId="0" applyFont="1" applyAlignment="1">
      <alignment horizontal="distributed" vertical="center"/>
    </xf>
    <xf numFmtId="0" fontId="10" fillId="0" borderId="0" xfId="0" applyFont="1">
      <alignment vertical="center"/>
    </xf>
    <xf numFmtId="0" fontId="11" fillId="0" borderId="0" xfId="0" applyFont="1">
      <alignment vertical="center"/>
    </xf>
    <xf numFmtId="0" fontId="7" fillId="0" borderId="21" xfId="0" applyFont="1" applyBorder="1">
      <alignment vertical="center"/>
    </xf>
    <xf numFmtId="0" fontId="7" fillId="0" borderId="22" xfId="0" applyFont="1" applyBorder="1">
      <alignment vertical="center"/>
    </xf>
    <xf numFmtId="0" fontId="7" fillId="0" borderId="23" xfId="0" applyFont="1" applyBorder="1">
      <alignment vertical="center"/>
    </xf>
    <xf numFmtId="0" fontId="7" fillId="0" borderId="3" xfId="0" applyFont="1" applyBorder="1">
      <alignment vertical="center"/>
    </xf>
    <xf numFmtId="0" fontId="14" fillId="0" borderId="16" xfId="0" applyFont="1" applyBorder="1" applyAlignment="1">
      <alignment horizontal="left" vertical="center"/>
    </xf>
    <xf numFmtId="49" fontId="14" fillId="0" borderId="16" xfId="0" applyNumberFormat="1" applyFont="1" applyBorder="1" applyAlignment="1">
      <alignment horizontal="left" vertical="center"/>
    </xf>
    <xf numFmtId="0" fontId="7" fillId="0" borderId="24" xfId="0" applyFont="1" applyBorder="1">
      <alignment vertical="center"/>
    </xf>
    <xf numFmtId="0" fontId="7" fillId="0" borderId="14" xfId="0" applyFont="1" applyBorder="1">
      <alignment vertical="center"/>
    </xf>
    <xf numFmtId="0" fontId="7" fillId="0" borderId="25" xfId="0" applyFont="1" applyBorder="1">
      <alignment vertical="center"/>
    </xf>
    <xf numFmtId="0" fontId="7" fillId="0" borderId="5" xfId="0" applyFont="1" applyBorder="1">
      <alignment vertical="center"/>
    </xf>
    <xf numFmtId="0" fontId="7" fillId="0" borderId="4" xfId="0" applyFont="1" applyBorder="1">
      <alignment vertical="center"/>
    </xf>
    <xf numFmtId="0" fontId="14" fillId="0" borderId="4" xfId="0" applyFont="1" applyBorder="1">
      <alignment vertical="center"/>
    </xf>
    <xf numFmtId="4" fontId="14" fillId="0" borderId="4" xfId="0" applyNumberFormat="1" applyFont="1" applyBorder="1">
      <alignment vertical="center"/>
    </xf>
    <xf numFmtId="0" fontId="7" fillId="0" borderId="26" xfId="0" applyFont="1" applyBorder="1">
      <alignment vertical="center"/>
    </xf>
    <xf numFmtId="0" fontId="7" fillId="0" borderId="27" xfId="0" applyFont="1" applyBorder="1">
      <alignment vertical="center"/>
    </xf>
    <xf numFmtId="0" fontId="14" fillId="0" borderId="28" xfId="0" applyFont="1" applyBorder="1" applyAlignment="1">
      <alignment horizontal="right" vertical="center"/>
    </xf>
    <xf numFmtId="0" fontId="14" fillId="0" borderId="27" xfId="0" applyFont="1" applyBorder="1" applyAlignment="1">
      <alignment horizontal="right" vertical="center"/>
    </xf>
    <xf numFmtId="0" fontId="14" fillId="0" borderId="29" xfId="0" applyFont="1" applyBorder="1" applyAlignment="1">
      <alignment horizontal="right" vertical="center"/>
    </xf>
    <xf numFmtId="0" fontId="7" fillId="0" borderId="0" xfId="0" applyFont="1" applyAlignment="1">
      <alignment horizontal="distributed" vertical="center"/>
    </xf>
    <xf numFmtId="0" fontId="7" fillId="0" borderId="0" xfId="0" applyFont="1" applyAlignment="1">
      <alignment horizontal="right" vertical="center"/>
    </xf>
    <xf numFmtId="0" fontId="10" fillId="0" borderId="28" xfId="0" applyFont="1" applyBorder="1">
      <alignment vertical="center"/>
    </xf>
    <xf numFmtId="0" fontId="7" fillId="0" borderId="30" xfId="0" applyFont="1" applyBorder="1">
      <alignment vertical="center"/>
    </xf>
    <xf numFmtId="0" fontId="7" fillId="0" borderId="31" xfId="0" applyFont="1" applyBorder="1">
      <alignment vertical="center"/>
    </xf>
    <xf numFmtId="0" fontId="9" fillId="0" borderId="32" xfId="0" applyFont="1" applyBorder="1" applyAlignment="1">
      <alignment horizontal="center" vertical="center"/>
    </xf>
    <xf numFmtId="0" fontId="9" fillId="0" borderId="32" xfId="0" applyFont="1" applyBorder="1" applyAlignment="1">
      <alignment horizontal="right" vertical="center"/>
    </xf>
    <xf numFmtId="0" fontId="9" fillId="0" borderId="32" xfId="0" applyFont="1" applyBorder="1">
      <alignment vertical="center"/>
    </xf>
    <xf numFmtId="0" fontId="9" fillId="0" borderId="33" xfId="0" applyFont="1" applyBorder="1">
      <alignment vertical="center"/>
    </xf>
    <xf numFmtId="0" fontId="9" fillId="0" borderId="2" xfId="0" applyFont="1" applyBorder="1" applyAlignment="1">
      <alignment horizontal="center" vertical="center"/>
    </xf>
    <xf numFmtId="0" fontId="9" fillId="0" borderId="2" xfId="0" applyFont="1" applyBorder="1">
      <alignment vertical="center"/>
    </xf>
    <xf numFmtId="0" fontId="9" fillId="0" borderId="34" xfId="0" applyFont="1" applyBorder="1">
      <alignment vertical="center"/>
    </xf>
    <xf numFmtId="0" fontId="9" fillId="0" borderId="2" xfId="0" applyFont="1" applyBorder="1" applyAlignment="1">
      <alignment horizontal="right" vertical="center"/>
    </xf>
    <xf numFmtId="0" fontId="7" fillId="0" borderId="35" xfId="0" applyFont="1" applyBorder="1">
      <alignment vertical="center"/>
    </xf>
    <xf numFmtId="0" fontId="7" fillId="0" borderId="36" xfId="0" applyFont="1" applyBorder="1">
      <alignment vertical="center"/>
    </xf>
    <xf numFmtId="0" fontId="9" fillId="0" borderId="37" xfId="0" applyFont="1" applyBorder="1" applyAlignment="1">
      <alignment horizontal="center" vertical="center"/>
    </xf>
    <xf numFmtId="0" fontId="9" fillId="0" borderId="36" xfId="0" applyFont="1" applyBorder="1" applyAlignment="1">
      <alignment horizontal="right" vertical="center"/>
    </xf>
    <xf numFmtId="0" fontId="9" fillId="0" borderId="37" xfId="0" applyFont="1" applyBorder="1">
      <alignment vertical="center"/>
    </xf>
    <xf numFmtId="0" fontId="9" fillId="0" borderId="38" xfId="0" applyFont="1" applyBorder="1">
      <alignment vertical="center"/>
    </xf>
    <xf numFmtId="0" fontId="7" fillId="0" borderId="0" xfId="0" applyFont="1" applyAlignment="1"/>
    <xf numFmtId="0" fontId="12" fillId="0" borderId="0" xfId="0" applyFont="1">
      <alignment vertical="center"/>
    </xf>
    <xf numFmtId="0" fontId="4" fillId="4" borderId="16" xfId="0" applyFont="1" applyFill="1" applyBorder="1" applyAlignment="1" applyProtection="1">
      <alignment horizontal="center" vertical="center"/>
      <protection locked="0"/>
    </xf>
    <xf numFmtId="183" fontId="22" fillId="0" borderId="12" xfId="0" applyNumberFormat="1" applyFont="1" applyBorder="1" applyAlignment="1">
      <alignment horizontal="center" vertical="center" wrapText="1"/>
    </xf>
    <xf numFmtId="182" fontId="22" fillId="0" borderId="39" xfId="0" applyNumberFormat="1" applyFont="1" applyBorder="1" applyAlignment="1">
      <alignment horizontal="center" vertical="center" wrapText="1"/>
    </xf>
    <xf numFmtId="0" fontId="9" fillId="0" borderId="0" xfId="0" applyFont="1" applyAlignment="1">
      <alignment vertical="center" shrinkToFit="1"/>
    </xf>
    <xf numFmtId="0" fontId="4" fillId="0" borderId="0" xfId="0" applyFont="1" applyAlignment="1">
      <alignment horizontal="center" vertical="top" wrapText="1"/>
    </xf>
    <xf numFmtId="0" fontId="20" fillId="0" borderId="0" xfId="0" applyFont="1" applyAlignment="1">
      <alignment horizontal="left" vertical="top" wrapText="1"/>
    </xf>
    <xf numFmtId="0" fontId="7" fillId="0" borderId="0" xfId="0" applyFont="1" applyAlignment="1">
      <alignment horizontal="center" vertical="center"/>
    </xf>
    <xf numFmtId="0" fontId="7" fillId="0" borderId="1" xfId="0" applyFont="1" applyBorder="1" applyAlignment="1">
      <alignment horizontal="distributed" vertical="center"/>
    </xf>
    <xf numFmtId="0" fontId="7" fillId="0" borderId="16" xfId="0" applyFont="1" applyBorder="1" applyAlignment="1">
      <alignment horizontal="distributed" vertical="center"/>
    </xf>
    <xf numFmtId="0" fontId="14" fillId="0" borderId="53" xfId="0" applyFont="1" applyBorder="1" applyAlignment="1">
      <alignment horizontal="center" vertical="center"/>
    </xf>
    <xf numFmtId="0" fontId="14" fillId="0" borderId="32" xfId="0" applyFont="1" applyBorder="1" applyAlignment="1">
      <alignment horizontal="center" vertical="center"/>
    </xf>
    <xf numFmtId="0" fontId="10" fillId="0" borderId="0" xfId="0" applyFont="1" applyAlignment="1">
      <alignment horizontal="left" vertical="center"/>
    </xf>
    <xf numFmtId="0" fontId="7" fillId="0" borderId="2" xfId="0" applyFont="1" applyBorder="1" applyAlignment="1">
      <alignment horizontal="distributed" vertical="center"/>
    </xf>
    <xf numFmtId="49" fontId="14" fillId="0" borderId="16" xfId="0" applyNumberFormat="1" applyFont="1" applyBorder="1" applyAlignment="1" applyProtection="1">
      <alignment horizontal="right" vertical="center"/>
      <protection locked="0"/>
    </xf>
    <xf numFmtId="4" fontId="14" fillId="0" borderId="2" xfId="0" applyNumberFormat="1" applyFont="1" applyBorder="1" applyAlignment="1" applyProtection="1">
      <alignment horizontal="center" vertical="center"/>
      <protection locked="0"/>
    </xf>
    <xf numFmtId="4" fontId="14" fillId="0" borderId="1" xfId="0" applyNumberFormat="1" applyFont="1" applyBorder="1" applyAlignment="1" applyProtection="1">
      <alignment horizontal="center" vertical="center"/>
      <protection locked="0"/>
    </xf>
    <xf numFmtId="4" fontId="14" fillId="0" borderId="16" xfId="0" applyNumberFormat="1" applyFont="1" applyBorder="1" applyAlignment="1" applyProtection="1">
      <alignment horizontal="center" vertical="center"/>
      <protection locked="0"/>
    </xf>
    <xf numFmtId="49" fontId="14" fillId="0" borderId="16" xfId="0" applyNumberFormat="1" applyFont="1" applyBorder="1" applyAlignment="1">
      <alignment horizontal="center" vertical="center"/>
    </xf>
    <xf numFmtId="0" fontId="14" fillId="0" borderId="16" xfId="0" applyFont="1" applyBorder="1" applyAlignment="1" applyProtection="1">
      <alignment horizontal="center" vertical="center"/>
      <protection locked="0"/>
    </xf>
    <xf numFmtId="49" fontId="7" fillId="0" borderId="0" xfId="0" applyNumberFormat="1" applyFont="1" applyAlignment="1" applyProtection="1">
      <alignment horizontal="center" vertical="center"/>
      <protection locked="0"/>
    </xf>
    <xf numFmtId="0" fontId="14" fillId="0" borderId="42" xfId="0" applyFont="1" applyBorder="1" applyAlignment="1">
      <alignment horizontal="center" vertical="center"/>
    </xf>
    <xf numFmtId="0" fontId="14" fillId="0" borderId="16" xfId="0" applyFont="1" applyBorder="1" applyAlignment="1">
      <alignment horizontal="center" vertical="center"/>
    </xf>
    <xf numFmtId="0" fontId="14" fillId="0" borderId="1" xfId="0" applyFont="1" applyBorder="1" applyAlignment="1">
      <alignment horizontal="left" vertical="center"/>
    </xf>
    <xf numFmtId="0" fontId="14" fillId="0" borderId="16" xfId="0" applyFont="1" applyBorder="1" applyAlignment="1">
      <alignment horizontal="left" vertical="center"/>
    </xf>
    <xf numFmtId="0" fontId="14" fillId="0" borderId="2" xfId="0" applyFont="1" applyBorder="1" applyAlignment="1">
      <alignment horizontal="center" vertical="center"/>
    </xf>
    <xf numFmtId="0" fontId="14" fillId="0" borderId="34" xfId="0" applyFont="1" applyBorder="1" applyAlignment="1">
      <alignment horizontal="center" vertical="center"/>
    </xf>
    <xf numFmtId="0" fontId="7" fillId="0" borderId="1"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2" xfId="0" applyFont="1" applyBorder="1" applyAlignment="1" applyProtection="1">
      <alignment horizontal="left" vertical="center"/>
      <protection locked="0"/>
    </xf>
    <xf numFmtId="0" fontId="7" fillId="0" borderId="34" xfId="0" applyFont="1" applyBorder="1" applyAlignment="1" applyProtection="1">
      <alignment horizontal="left" vertical="center"/>
      <protection locked="0"/>
    </xf>
    <xf numFmtId="0" fontId="14" fillId="0" borderId="2" xfId="0" applyFont="1" applyBorder="1" applyAlignment="1" applyProtection="1">
      <alignment horizontal="left" vertical="center"/>
      <protection locked="0"/>
    </xf>
    <xf numFmtId="0" fontId="14" fillId="0" borderId="34" xfId="0" applyFont="1" applyBorder="1" applyAlignment="1" applyProtection="1">
      <alignment horizontal="left" vertical="center"/>
      <protection locked="0"/>
    </xf>
    <xf numFmtId="0" fontId="14" fillId="0" borderId="1" xfId="0" applyFont="1" applyBorder="1" applyAlignment="1">
      <alignment horizontal="center" vertical="center"/>
    </xf>
    <xf numFmtId="0" fontId="8" fillId="0" borderId="0" xfId="0" applyFont="1" applyAlignment="1">
      <alignment horizontal="center" vertical="center"/>
    </xf>
    <xf numFmtId="49" fontId="14" fillId="0" borderId="52" xfId="0" applyNumberFormat="1" applyFont="1" applyBorder="1" applyAlignment="1" applyProtection="1">
      <alignment horizontal="center" vertical="center"/>
      <protection locked="0"/>
    </xf>
    <xf numFmtId="49" fontId="14" fillId="0" borderId="28" xfId="0" applyNumberFormat="1" applyFont="1" applyBorder="1" applyAlignment="1" applyProtection="1">
      <alignment horizontal="center" vertical="center"/>
      <protection locked="0"/>
    </xf>
    <xf numFmtId="49" fontId="14" fillId="0" borderId="16" xfId="0" applyNumberFormat="1" applyFont="1" applyBorder="1" applyAlignment="1" applyProtection="1">
      <alignment horizontal="left" vertical="center"/>
      <protection locked="0"/>
    </xf>
    <xf numFmtId="49" fontId="14" fillId="0" borderId="44" xfId="0" applyNumberFormat="1" applyFont="1" applyBorder="1" applyAlignment="1" applyProtection="1">
      <alignment horizontal="left" vertical="center"/>
      <protection locked="0"/>
    </xf>
    <xf numFmtId="0" fontId="16" fillId="0" borderId="0" xfId="0" applyFont="1" applyAlignment="1">
      <alignment horizontal="distributed" vertical="center"/>
    </xf>
    <xf numFmtId="0" fontId="7" fillId="0" borderId="37" xfId="0" applyFont="1" applyBorder="1" applyAlignment="1">
      <alignment horizontal="distributed" vertical="center"/>
    </xf>
    <xf numFmtId="0" fontId="7" fillId="0" borderId="28" xfId="0" applyFont="1" applyBorder="1" applyAlignment="1">
      <alignment horizontal="distributed" vertical="center"/>
    </xf>
    <xf numFmtId="0" fontId="7" fillId="0" borderId="40" xfId="0" applyFont="1" applyBorder="1" applyAlignment="1">
      <alignment horizontal="distributed" vertical="center" wrapText="1"/>
    </xf>
    <xf numFmtId="0" fontId="7" fillId="0" borderId="40" xfId="0" applyFont="1" applyBorder="1" applyAlignment="1">
      <alignment horizontal="distributed" vertical="center"/>
    </xf>
    <xf numFmtId="0" fontId="7" fillId="0" borderId="32" xfId="0" applyFont="1" applyBorder="1" applyAlignment="1">
      <alignment horizontal="distributed" vertical="center"/>
    </xf>
    <xf numFmtId="49" fontId="14" fillId="0" borderId="16" xfId="0" applyNumberFormat="1" applyFont="1" applyBorder="1" applyAlignment="1" applyProtection="1">
      <alignment horizontal="center" vertical="center"/>
      <protection locked="0"/>
    </xf>
    <xf numFmtId="0" fontId="9" fillId="0" borderId="0" xfId="0" applyFont="1" applyAlignment="1" applyProtection="1">
      <alignment horizontal="left" vertical="center" wrapText="1"/>
      <protection locked="0"/>
    </xf>
    <xf numFmtId="49" fontId="7" fillId="0" borderId="0" xfId="0" applyNumberFormat="1" applyFont="1" applyAlignment="1">
      <alignment horizontal="left" vertical="center"/>
    </xf>
    <xf numFmtId="0" fontId="7" fillId="0" borderId="0" xfId="0" applyFont="1" applyAlignment="1" applyProtection="1">
      <alignment horizontal="center" vertical="center"/>
      <protection locked="0"/>
    </xf>
    <xf numFmtId="0" fontId="9" fillId="0" borderId="2" xfId="0" applyFont="1" applyBorder="1" applyAlignment="1">
      <alignment horizontal="center" vertical="center"/>
    </xf>
    <xf numFmtId="0" fontId="7" fillId="0" borderId="1" xfId="0" applyFont="1" applyBorder="1" applyAlignment="1">
      <alignment horizontal="center" vertical="center"/>
    </xf>
    <xf numFmtId="0" fontId="7" fillId="0" borderId="16" xfId="0" applyFont="1" applyBorder="1" applyAlignment="1">
      <alignment horizontal="center" vertical="center"/>
    </xf>
    <xf numFmtId="0" fontId="9" fillId="0" borderId="2" xfId="0" applyFont="1" applyBorder="1" applyAlignment="1" applyProtection="1">
      <alignment horizontal="center" vertical="center"/>
      <protection locked="0"/>
    </xf>
    <xf numFmtId="0" fontId="9" fillId="0" borderId="40" xfId="0" applyFont="1" applyBorder="1" applyAlignment="1" applyProtection="1">
      <alignment horizontal="center" vertical="center"/>
      <protection locked="0"/>
    </xf>
    <xf numFmtId="0" fontId="14" fillId="0" borderId="2" xfId="0" applyFont="1" applyBorder="1" applyAlignment="1">
      <alignment horizontal="left" vertical="center"/>
    </xf>
    <xf numFmtId="0" fontId="14" fillId="0" borderId="41" xfId="0" applyFont="1" applyBorder="1" applyAlignment="1">
      <alignment horizontal="left" vertical="center"/>
    </xf>
    <xf numFmtId="0" fontId="14" fillId="0" borderId="44" xfId="0" applyFont="1" applyBorder="1" applyAlignment="1">
      <alignment horizontal="left" vertical="center"/>
    </xf>
    <xf numFmtId="0" fontId="14" fillId="0" borderId="8" xfId="0" applyFont="1" applyBorder="1" applyAlignment="1">
      <alignment horizontal="center" vertical="center"/>
    </xf>
    <xf numFmtId="0" fontId="7" fillId="0" borderId="46" xfId="0" applyFont="1" applyBorder="1" applyAlignment="1">
      <alignment horizontal="center" vertical="center"/>
    </xf>
    <xf numFmtId="0" fontId="7" fillId="0" borderId="17" xfId="0" applyFont="1" applyBorder="1" applyAlignment="1">
      <alignment horizontal="center" vertical="center"/>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7" fillId="0" borderId="30" xfId="0" applyFont="1" applyBorder="1" applyAlignment="1">
      <alignment horizontal="center" vertical="center"/>
    </xf>
    <xf numFmtId="0" fontId="7" fillId="0" borderId="40" xfId="0" applyFont="1" applyBorder="1" applyAlignment="1">
      <alignment horizontal="center" vertical="center"/>
    </xf>
    <xf numFmtId="0" fontId="7" fillId="0" borderId="33" xfId="0" applyFont="1" applyBorder="1" applyAlignment="1">
      <alignment horizontal="center" vertical="center"/>
    </xf>
    <xf numFmtId="0" fontId="9" fillId="0" borderId="51" xfId="0" applyFont="1" applyBorder="1" applyAlignment="1">
      <alignment horizontal="center" vertical="center"/>
    </xf>
    <xf numFmtId="0" fontId="9" fillId="0" borderId="37" xfId="0" applyFont="1" applyBorder="1" applyAlignment="1">
      <alignment horizontal="center" vertical="center"/>
    </xf>
    <xf numFmtId="0" fontId="9" fillId="0" borderId="36" xfId="0" applyFont="1" applyBorder="1" applyAlignment="1">
      <alignment horizontal="center" vertical="center"/>
    </xf>
    <xf numFmtId="0" fontId="9" fillId="0" borderId="40" xfId="0" applyFont="1" applyBorder="1" applyAlignment="1">
      <alignment horizontal="center" vertical="center"/>
    </xf>
    <xf numFmtId="0" fontId="9" fillId="0" borderId="37" xfId="0" applyFont="1" applyBorder="1" applyAlignment="1" applyProtection="1">
      <alignment horizontal="center" vertical="center"/>
      <protection locked="0"/>
    </xf>
    <xf numFmtId="0" fontId="14" fillId="0" borderId="28" xfId="0" applyFont="1" applyBorder="1" applyAlignment="1" applyProtection="1">
      <alignment horizontal="center" vertical="center"/>
      <protection locked="0"/>
    </xf>
    <xf numFmtId="0" fontId="14" fillId="0" borderId="14" xfId="0" applyFont="1" applyBorder="1" applyAlignment="1">
      <alignment horizontal="center" vertical="center"/>
    </xf>
    <xf numFmtId="0" fontId="9" fillId="0" borderId="4" xfId="0" applyFont="1" applyBorder="1" applyAlignment="1">
      <alignment horizontal="center" vertical="center"/>
    </xf>
    <xf numFmtId="0" fontId="9" fillId="0" borderId="4" xfId="0" applyFont="1" applyBorder="1" applyAlignment="1">
      <alignment horizontal="right" vertical="center"/>
    </xf>
    <xf numFmtId="0" fontId="9" fillId="0" borderId="2" xfId="0" applyFont="1" applyBorder="1" applyAlignment="1">
      <alignment horizontal="right" vertical="center"/>
    </xf>
    <xf numFmtId="0" fontId="9" fillId="0" borderId="37" xfId="0" applyFont="1" applyBorder="1" applyAlignment="1">
      <alignment horizontal="right" vertical="center"/>
    </xf>
    <xf numFmtId="0" fontId="9" fillId="0" borderId="45" xfId="0" applyFont="1" applyBorder="1" applyAlignment="1">
      <alignment horizontal="right" vertical="center"/>
    </xf>
    <xf numFmtId="0" fontId="9" fillId="0" borderId="40" xfId="0" applyFont="1" applyBorder="1" applyAlignment="1">
      <alignment horizontal="right" vertical="center"/>
    </xf>
    <xf numFmtId="0" fontId="14" fillId="0" borderId="1" xfId="0" applyFont="1" applyBorder="1" applyAlignment="1" applyProtection="1">
      <alignment horizontal="left" vertical="center"/>
      <protection locked="0"/>
    </xf>
    <xf numFmtId="0" fontId="14" fillId="0" borderId="41" xfId="0" applyFont="1" applyBorder="1" applyAlignment="1" applyProtection="1">
      <alignment horizontal="left" vertical="center"/>
      <protection locked="0"/>
    </xf>
    <xf numFmtId="0" fontId="7" fillId="0" borderId="8" xfId="0"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0" fontId="14" fillId="0" borderId="32" xfId="0" applyFont="1" applyBorder="1" applyProtection="1">
      <alignment vertical="center"/>
      <protection locked="0"/>
    </xf>
    <xf numFmtId="0" fontId="14" fillId="0" borderId="43" xfId="0" applyFont="1" applyBorder="1" applyProtection="1">
      <alignment vertical="center"/>
      <protection locked="0"/>
    </xf>
    <xf numFmtId="0" fontId="14" fillId="0" borderId="41" xfId="0" applyFont="1" applyBorder="1" applyAlignment="1">
      <alignment horizontal="center" vertical="center"/>
    </xf>
    <xf numFmtId="0" fontId="14" fillId="0" borderId="44" xfId="0" applyFont="1" applyBorder="1" applyAlignment="1">
      <alignment horizontal="center" vertical="center"/>
    </xf>
    <xf numFmtId="4" fontId="7" fillId="0" borderId="8" xfId="0" applyNumberFormat="1" applyFont="1" applyBorder="1" applyAlignment="1">
      <alignment horizontal="center" vertical="center"/>
    </xf>
    <xf numFmtId="4" fontId="7" fillId="0" borderId="42" xfId="0" applyNumberFormat="1" applyFont="1" applyBorder="1" applyAlignment="1">
      <alignment horizontal="center" vertical="center"/>
    </xf>
    <xf numFmtId="0" fontId="9" fillId="0" borderId="2"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40" xfId="0" applyFont="1" applyBorder="1" applyAlignment="1">
      <alignment horizontal="center" vertical="center" wrapText="1"/>
    </xf>
    <xf numFmtId="49" fontId="14" fillId="0" borderId="52" xfId="0" applyNumberFormat="1" applyFont="1" applyBorder="1" applyAlignment="1">
      <alignment horizontal="center" vertical="center"/>
    </xf>
    <xf numFmtId="0" fontId="14" fillId="0" borderId="28" xfId="0" applyFont="1" applyBorder="1" applyAlignment="1">
      <alignment horizontal="center" vertical="center"/>
    </xf>
    <xf numFmtId="49" fontId="14" fillId="0" borderId="28" xfId="0" applyNumberFormat="1" applyFont="1" applyBorder="1" applyAlignment="1">
      <alignment horizontal="center" vertical="center"/>
    </xf>
    <xf numFmtId="0" fontId="7" fillId="0" borderId="8" xfId="0" applyFont="1" applyBorder="1" applyAlignment="1">
      <alignment horizontal="center" vertical="center" wrapText="1"/>
    </xf>
    <xf numFmtId="0" fontId="7" fillId="0" borderId="1"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 xfId="0" applyFont="1" applyBorder="1" applyAlignment="1">
      <alignment horizontal="left" vertical="center" wrapText="1"/>
    </xf>
    <xf numFmtId="0" fontId="7" fillId="0" borderId="34" xfId="0" applyFont="1" applyBorder="1" applyAlignment="1">
      <alignment horizontal="left" vertical="center" wrapText="1"/>
    </xf>
    <xf numFmtId="4" fontId="7" fillId="0" borderId="2"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4" fontId="7" fillId="0" borderId="16" xfId="0" applyNumberFormat="1" applyFont="1" applyBorder="1" applyAlignment="1">
      <alignment horizontal="center" vertical="center" wrapText="1"/>
    </xf>
    <xf numFmtId="0" fontId="14" fillId="0" borderId="16" xfId="0" applyFont="1" applyBorder="1" applyAlignment="1">
      <alignment vertical="center" wrapText="1"/>
    </xf>
    <xf numFmtId="0" fontId="14" fillId="0" borderId="1" xfId="0" applyFont="1" applyBorder="1" applyAlignment="1">
      <alignment horizontal="left" vertical="center" wrapText="1"/>
    </xf>
    <xf numFmtId="0" fontId="14" fillId="0" borderId="41" xfId="0" applyFont="1" applyBorder="1" applyAlignment="1">
      <alignment horizontal="left" vertical="center" wrapText="1"/>
    </xf>
    <xf numFmtId="0" fontId="14" fillId="0" borderId="32" xfId="0" applyFont="1" applyBorder="1" applyAlignment="1">
      <alignment horizontal="left" vertical="center" wrapText="1"/>
    </xf>
    <xf numFmtId="0" fontId="14" fillId="0" borderId="43" xfId="0" applyFont="1" applyBorder="1" applyAlignment="1">
      <alignment horizontal="left" vertical="center" wrapText="1"/>
    </xf>
    <xf numFmtId="49" fontId="14" fillId="0" borderId="16" xfId="0" applyNumberFormat="1" applyFont="1" applyBorder="1" applyAlignment="1">
      <alignment horizontal="right" vertical="center"/>
    </xf>
    <xf numFmtId="0" fontId="14" fillId="0" borderId="16" xfId="0" applyFont="1" applyBorder="1" applyAlignment="1">
      <alignment horizontal="right" vertical="center"/>
    </xf>
    <xf numFmtId="49" fontId="14" fillId="0" borderId="16" xfId="0" applyNumberFormat="1" applyFont="1" applyBorder="1" applyAlignment="1">
      <alignment horizontal="left" vertical="center"/>
    </xf>
    <xf numFmtId="49" fontId="7" fillId="0" borderId="0" xfId="0" applyNumberFormat="1" applyFont="1" applyAlignment="1">
      <alignment horizontal="center" vertical="center"/>
    </xf>
    <xf numFmtId="0" fontId="9" fillId="0" borderId="0" xfId="0" applyFont="1" applyAlignment="1">
      <alignment horizontal="left" vertical="center" wrapText="1"/>
    </xf>
    <xf numFmtId="4" fontId="14" fillId="0" borderId="1" xfId="0" applyNumberFormat="1" applyFont="1" applyBorder="1" applyAlignment="1">
      <alignment horizontal="center" vertical="center" wrapText="1"/>
    </xf>
    <xf numFmtId="4" fontId="14" fillId="0" borderId="16" xfId="0" applyNumberFormat="1" applyFont="1" applyBorder="1" applyAlignment="1">
      <alignment horizontal="center" vertical="center" wrapText="1"/>
    </xf>
    <xf numFmtId="0" fontId="18" fillId="0" borderId="17" xfId="0" applyFont="1" applyBorder="1" applyAlignment="1">
      <alignment horizontal="center" vertical="center" wrapText="1"/>
    </xf>
    <xf numFmtId="0" fontId="17" fillId="0" borderId="0" xfId="0" applyFont="1" applyAlignment="1">
      <alignment horizontal="center" vertical="center"/>
    </xf>
    <xf numFmtId="0" fontId="18" fillId="0" borderId="8"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4" xfId="0" applyFont="1" applyBorder="1" applyAlignment="1">
      <alignment horizontal="center" vertical="center" wrapText="1"/>
    </xf>
    <xf numFmtId="0" fontId="4" fillId="0" borderId="8" xfId="0" applyFont="1" applyBorder="1" applyAlignment="1">
      <alignment horizontal="center"/>
    </xf>
    <xf numFmtId="0" fontId="4" fillId="0" borderId="14" xfId="0" applyFont="1" applyBorder="1" applyAlignment="1">
      <alignment horizontal="center"/>
    </xf>
    <xf numFmtId="0" fontId="4" fillId="0" borderId="55" xfId="0" applyFont="1" applyBorder="1" applyAlignment="1">
      <alignment horizontal="center" vertical="top"/>
    </xf>
    <xf numFmtId="0" fontId="4" fillId="0" borderId="15" xfId="0" applyFont="1" applyBorder="1" applyAlignment="1">
      <alignment horizontal="center" vertical="top"/>
    </xf>
    <xf numFmtId="0" fontId="4" fillId="0" borderId="19"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176" fontId="3" fillId="3" borderId="14" xfId="0" applyNumberFormat="1" applyFont="1" applyFill="1" applyBorder="1" applyAlignment="1">
      <alignment horizontal="center" vertical="center"/>
    </xf>
    <xf numFmtId="176" fontId="3" fillId="3" borderId="3" xfId="0" applyNumberFormat="1" applyFont="1" applyFill="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14"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4" fillId="0" borderId="55" xfId="0" applyFont="1" applyBorder="1" applyAlignment="1">
      <alignment horizontal="center"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4" xfId="0" applyFont="1" applyBorder="1" applyAlignment="1">
      <alignment horizontal="center" vertical="center" wrapText="1"/>
    </xf>
    <xf numFmtId="0" fontId="4" fillId="3" borderId="2" xfId="0" applyFont="1" applyFill="1" applyBorder="1" applyAlignment="1">
      <alignment horizontal="center" vertical="center"/>
    </xf>
    <xf numFmtId="0" fontId="4" fillId="0" borderId="19" xfId="0" applyFont="1" applyBorder="1" applyAlignment="1">
      <alignment horizontal="center" vertical="center"/>
    </xf>
    <xf numFmtId="0" fontId="3" fillId="0" borderId="8" xfId="0" applyFont="1" applyBorder="1" applyAlignment="1">
      <alignment horizontal="center" vertical="center" wrapText="1"/>
    </xf>
    <xf numFmtId="0" fontId="3" fillId="0" borderId="1" xfId="0" applyFont="1" applyBorder="1" applyAlignment="1">
      <alignment horizontal="center" vertical="center"/>
    </xf>
    <xf numFmtId="0" fontId="3" fillId="0" borderId="42" xfId="0" applyFont="1" applyBorder="1" applyAlignment="1">
      <alignment horizontal="center" vertical="center"/>
    </xf>
    <xf numFmtId="0" fontId="3" fillId="0" borderId="16" xfId="0" applyFont="1" applyBorder="1" applyAlignment="1">
      <alignment horizontal="center" vertical="center"/>
    </xf>
    <xf numFmtId="0" fontId="4" fillId="2" borderId="4" xfId="0" applyFont="1" applyFill="1" applyBorder="1" applyAlignment="1">
      <alignment horizontal="center" vertical="center"/>
    </xf>
    <xf numFmtId="0" fontId="4" fillId="2" borderId="42" xfId="0" applyFont="1" applyFill="1" applyBorder="1" applyAlignment="1">
      <alignment horizontal="center" vertical="center"/>
    </xf>
    <xf numFmtId="0" fontId="4" fillId="3" borderId="16" xfId="0" applyFont="1" applyFill="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4" fillId="0" borderId="17" xfId="0" applyFont="1" applyBorder="1" applyAlignment="1">
      <alignment horizontal="center" vertical="center"/>
    </xf>
    <xf numFmtId="0" fontId="4" fillId="4" borderId="2" xfId="0" applyFont="1" applyFill="1" applyBorder="1" applyAlignment="1" applyProtection="1">
      <alignment horizontal="center" vertical="center"/>
      <protection locked="0"/>
    </xf>
    <xf numFmtId="49" fontId="4" fillId="4" borderId="2" xfId="0" applyNumberFormat="1" applyFont="1" applyFill="1" applyBorder="1" applyAlignment="1" applyProtection="1">
      <alignment horizontal="center" vertical="center"/>
      <protection locked="0"/>
    </xf>
    <xf numFmtId="0" fontId="4" fillId="0" borderId="2" xfId="0" applyFont="1" applyBorder="1">
      <alignment vertical="center"/>
    </xf>
    <xf numFmtId="0" fontId="4" fillId="0" borderId="5" xfId="0" applyFont="1" applyBorder="1">
      <alignment vertical="center"/>
    </xf>
    <xf numFmtId="0" fontId="4" fillId="0" borderId="2" xfId="0" applyFont="1" applyBorder="1" applyAlignment="1">
      <alignment horizontal="distributed" vertical="center"/>
    </xf>
    <xf numFmtId="0" fontId="4" fillId="0" borderId="4" xfId="0" applyFont="1" applyBorder="1" applyAlignment="1">
      <alignment horizontal="distributed" vertical="center"/>
    </xf>
    <xf numFmtId="0" fontId="0" fillId="0" borderId="4" xfId="0" applyBorder="1" applyAlignment="1">
      <alignment horizontal="distributed" vertical="center"/>
    </xf>
    <xf numFmtId="0" fontId="0" fillId="0" borderId="2" xfId="0" applyBorder="1" applyAlignment="1">
      <alignment horizontal="distributed" vertical="center"/>
    </xf>
    <xf numFmtId="0" fontId="25" fillId="0" borderId="4" xfId="0" applyFont="1" applyBorder="1" applyAlignment="1">
      <alignment horizontal="center" vertical="center" wrapText="1"/>
    </xf>
    <xf numFmtId="0" fontId="25" fillId="0" borderId="2" xfId="0" applyFont="1" applyBorder="1" applyAlignment="1">
      <alignment horizontal="center" vertical="center" wrapText="1"/>
    </xf>
    <xf numFmtId="0" fontId="4" fillId="3" borderId="4"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2" borderId="8" xfId="0" applyFont="1" applyFill="1" applyBorder="1" applyAlignment="1">
      <alignment horizontal="center" vertical="center"/>
    </xf>
    <xf numFmtId="0" fontId="4" fillId="3" borderId="1" xfId="0" applyFont="1" applyFill="1" applyBorder="1" applyAlignment="1">
      <alignment horizontal="center" vertical="center"/>
    </xf>
    <xf numFmtId="0" fontId="3" fillId="0" borderId="0" xfId="0" applyFont="1" applyAlignment="1">
      <alignment horizontal="left" vertical="center" wrapText="1"/>
    </xf>
    <xf numFmtId="0" fontId="4" fillId="0" borderId="1" xfId="0" applyFont="1" applyBorder="1" applyAlignment="1">
      <alignment horizontal="distributed" vertical="center"/>
    </xf>
    <xf numFmtId="0" fontId="4" fillId="4" borderId="1" xfId="0" applyFont="1" applyFill="1" applyBorder="1" applyAlignment="1" applyProtection="1">
      <alignment horizontal="center" vertical="center"/>
      <protection locked="0"/>
    </xf>
    <xf numFmtId="0" fontId="4" fillId="0" borderId="42" xfId="0" applyFont="1" applyBorder="1" applyAlignment="1">
      <alignment horizontal="center" vertical="center"/>
    </xf>
    <xf numFmtId="0" fontId="4" fillId="0" borderId="1" xfId="0" applyFont="1" applyBorder="1" applyAlignment="1">
      <alignment horizontal="left" vertical="center"/>
    </xf>
    <xf numFmtId="0" fontId="4" fillId="0" borderId="14" xfId="0" applyFont="1" applyBorder="1" applyAlignment="1">
      <alignment horizontal="left" vertical="center"/>
    </xf>
    <xf numFmtId="0" fontId="4" fillId="0" borderId="16" xfId="0" applyFont="1" applyBorder="1" applyAlignment="1">
      <alignment horizontal="left" vertical="center"/>
    </xf>
    <xf numFmtId="0" fontId="4" fillId="0" borderId="3" xfId="0" applyFont="1" applyBorder="1" applyAlignment="1">
      <alignment horizontal="left" vertical="center"/>
    </xf>
    <xf numFmtId="0" fontId="4" fillId="0" borderId="16" xfId="0" applyFont="1" applyBorder="1" applyAlignment="1">
      <alignment horizontal="distributed" vertical="center"/>
    </xf>
    <xf numFmtId="0" fontId="4" fillId="4" borderId="16" xfId="0" applyFont="1" applyFill="1" applyBorder="1" applyAlignment="1" applyProtection="1">
      <alignment horizontal="center" vertical="center"/>
      <protection locked="0"/>
    </xf>
    <xf numFmtId="0" fontId="0" fillId="0" borderId="42" xfId="0" applyBorder="1" applyAlignment="1">
      <alignment horizontal="distributed" vertical="center"/>
    </xf>
    <xf numFmtId="0" fontId="0" fillId="0" borderId="16" xfId="0" applyBorder="1" applyAlignment="1">
      <alignment horizontal="distributed" vertical="center"/>
    </xf>
    <xf numFmtId="0" fontId="6" fillId="0" borderId="0" xfId="0" applyFont="1" applyAlignment="1">
      <alignment horizontal="center" vertical="center"/>
    </xf>
    <xf numFmtId="0" fontId="0" fillId="0" borderId="8" xfId="0" applyBorder="1" applyAlignment="1">
      <alignment horizontal="distributed" vertical="center"/>
    </xf>
    <xf numFmtId="0" fontId="0" fillId="0" borderId="1" xfId="0" applyBorder="1" applyAlignment="1">
      <alignment horizontal="distributed" vertical="center"/>
    </xf>
    <xf numFmtId="0" fontId="3" fillId="0" borderId="8" xfId="0" applyFont="1" applyBorder="1" applyAlignment="1">
      <alignment horizontal="center" vertical="center"/>
    </xf>
  </cellXfs>
  <cellStyles count="1">
    <cellStyle name="標準" xfId="0" builtinId="0"/>
  </cellStyles>
  <dxfs count="14">
    <dxf>
      <font>
        <strike/>
        <condense val="0"/>
        <extend val="0"/>
      </font>
    </dxf>
    <dxf>
      <font>
        <strike/>
        <condense val="0"/>
        <extend val="0"/>
      </font>
    </dxf>
    <dxf>
      <font>
        <strike/>
        <condense val="0"/>
        <extend val="0"/>
      </font>
    </dxf>
    <dxf>
      <font>
        <strike/>
        <condense val="0"/>
        <extend val="0"/>
      </font>
    </dxf>
    <dxf>
      <font>
        <strike/>
        <condense val="0"/>
        <extend val="0"/>
      </font>
    </dxf>
    <dxf>
      <font>
        <strike/>
        <condense val="0"/>
        <extend val="0"/>
      </font>
    </dxf>
    <dxf>
      <font>
        <strike/>
        <condense val="0"/>
        <extend val="0"/>
      </font>
    </dxf>
    <dxf>
      <font>
        <strike/>
        <condense val="0"/>
        <extend val="0"/>
      </font>
    </dxf>
    <dxf>
      <font>
        <strike/>
        <condense val="0"/>
        <extend val="0"/>
      </font>
    </dxf>
    <dxf>
      <font>
        <strike/>
        <condense val="0"/>
        <extend val="0"/>
      </font>
    </dxf>
    <dxf>
      <font>
        <strike/>
        <condense val="0"/>
        <extend val="0"/>
      </font>
    </dxf>
    <dxf>
      <font>
        <strike/>
        <condense val="0"/>
        <extend val="0"/>
      </font>
    </dxf>
    <dxf>
      <font>
        <strike/>
        <condense val="0"/>
        <extend val="0"/>
      </font>
    </dxf>
    <dxf>
      <font>
        <strike/>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38</xdr:col>
      <xdr:colOff>9525</xdr:colOff>
      <xdr:row>0</xdr:row>
      <xdr:rowOff>38100</xdr:rowOff>
    </xdr:from>
    <xdr:to>
      <xdr:col>40</xdr:col>
      <xdr:colOff>152400</xdr:colOff>
      <xdr:row>1</xdr:row>
      <xdr:rowOff>247650</xdr:rowOff>
    </xdr:to>
    <xdr:sp macro="" textlink="">
      <xdr:nvSpPr>
        <xdr:cNvPr id="1605" name="Oval 1">
          <a:extLst>
            <a:ext uri="{FF2B5EF4-FFF2-40B4-BE49-F238E27FC236}">
              <a16:creationId xmlns:a16="http://schemas.microsoft.com/office/drawing/2014/main" id="{00000000-0008-0000-0000-000045060000}"/>
            </a:ext>
          </a:extLst>
        </xdr:cNvPr>
        <xdr:cNvSpPr>
          <a:spLocks noChangeArrowheads="1"/>
        </xdr:cNvSpPr>
      </xdr:nvSpPr>
      <xdr:spPr bwMode="auto">
        <a:xfrm>
          <a:off x="6924675" y="38100"/>
          <a:ext cx="466725" cy="466725"/>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19050</xdr:colOff>
      <xdr:row>9</xdr:row>
      <xdr:rowOff>104775</xdr:rowOff>
    </xdr:from>
    <xdr:to>
      <xdr:col>2</xdr:col>
      <xdr:colOff>542925</xdr:colOff>
      <xdr:row>12</xdr:row>
      <xdr:rowOff>114300</xdr:rowOff>
    </xdr:to>
    <xdr:grpSp>
      <xdr:nvGrpSpPr>
        <xdr:cNvPr id="1606" name="グループ化 2">
          <a:extLst>
            <a:ext uri="{FF2B5EF4-FFF2-40B4-BE49-F238E27FC236}">
              <a16:creationId xmlns:a16="http://schemas.microsoft.com/office/drawing/2014/main" id="{00000000-0008-0000-0000-000046060000}"/>
            </a:ext>
          </a:extLst>
        </xdr:cNvPr>
        <xdr:cNvGrpSpPr>
          <a:grpSpLocks/>
        </xdr:cNvGrpSpPr>
      </xdr:nvGrpSpPr>
      <xdr:grpSpPr bwMode="auto">
        <a:xfrm>
          <a:off x="217833" y="2307949"/>
          <a:ext cx="590135" cy="639003"/>
          <a:chOff x="223630" y="1681369"/>
          <a:chExt cx="592978" cy="638948"/>
        </a:xfrm>
      </xdr:grpSpPr>
      <xdr:sp macro="" textlink="">
        <xdr:nvSpPr>
          <xdr:cNvPr id="1607" name="Oval 1">
            <a:extLst>
              <a:ext uri="{FF2B5EF4-FFF2-40B4-BE49-F238E27FC236}">
                <a16:creationId xmlns:a16="http://schemas.microsoft.com/office/drawing/2014/main" id="{00000000-0008-0000-0000-000047060000}"/>
              </a:ext>
            </a:extLst>
          </xdr:cNvPr>
          <xdr:cNvSpPr>
            <a:spLocks noChangeArrowheads="1"/>
          </xdr:cNvSpPr>
        </xdr:nvSpPr>
        <xdr:spPr bwMode="auto">
          <a:xfrm>
            <a:off x="240608" y="1744317"/>
            <a:ext cx="576000" cy="57600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23630" y="1681369"/>
            <a:ext cx="564286" cy="5435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latin typeface="+mn-ea"/>
                <a:ea typeface="+mn-ea"/>
              </a:rPr>
              <a:t>大</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9525</xdr:colOff>
      <xdr:row>0</xdr:row>
      <xdr:rowOff>38100</xdr:rowOff>
    </xdr:from>
    <xdr:to>
      <xdr:col>40</xdr:col>
      <xdr:colOff>152400</xdr:colOff>
      <xdr:row>1</xdr:row>
      <xdr:rowOff>247650</xdr:rowOff>
    </xdr:to>
    <xdr:sp macro="" textlink="">
      <xdr:nvSpPr>
        <xdr:cNvPr id="16757" name="Oval 1">
          <a:extLst>
            <a:ext uri="{FF2B5EF4-FFF2-40B4-BE49-F238E27FC236}">
              <a16:creationId xmlns:a16="http://schemas.microsoft.com/office/drawing/2014/main" id="{00000000-0008-0000-0100-000075410000}"/>
            </a:ext>
          </a:extLst>
        </xdr:cNvPr>
        <xdr:cNvSpPr>
          <a:spLocks noChangeArrowheads="1"/>
        </xdr:cNvSpPr>
      </xdr:nvSpPr>
      <xdr:spPr bwMode="auto">
        <a:xfrm>
          <a:off x="6924675" y="38100"/>
          <a:ext cx="466725" cy="466725"/>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19050</xdr:colOff>
      <xdr:row>9</xdr:row>
      <xdr:rowOff>104775</xdr:rowOff>
    </xdr:from>
    <xdr:to>
      <xdr:col>2</xdr:col>
      <xdr:colOff>542925</xdr:colOff>
      <xdr:row>12</xdr:row>
      <xdr:rowOff>114300</xdr:rowOff>
    </xdr:to>
    <xdr:grpSp>
      <xdr:nvGrpSpPr>
        <xdr:cNvPr id="16758" name="グループ化 2">
          <a:extLst>
            <a:ext uri="{FF2B5EF4-FFF2-40B4-BE49-F238E27FC236}">
              <a16:creationId xmlns:a16="http://schemas.microsoft.com/office/drawing/2014/main" id="{00000000-0008-0000-0100-000076410000}"/>
            </a:ext>
          </a:extLst>
        </xdr:cNvPr>
        <xdr:cNvGrpSpPr>
          <a:grpSpLocks/>
        </xdr:cNvGrpSpPr>
      </xdr:nvGrpSpPr>
      <xdr:grpSpPr bwMode="auto">
        <a:xfrm>
          <a:off x="217833" y="2307949"/>
          <a:ext cx="590135" cy="639003"/>
          <a:chOff x="223630" y="1681369"/>
          <a:chExt cx="592978" cy="638948"/>
        </a:xfrm>
      </xdr:grpSpPr>
      <xdr:sp macro="" textlink="">
        <xdr:nvSpPr>
          <xdr:cNvPr id="16759" name="Oval 1">
            <a:extLst>
              <a:ext uri="{FF2B5EF4-FFF2-40B4-BE49-F238E27FC236}">
                <a16:creationId xmlns:a16="http://schemas.microsoft.com/office/drawing/2014/main" id="{00000000-0008-0000-0100-000077410000}"/>
              </a:ext>
            </a:extLst>
          </xdr:cNvPr>
          <xdr:cNvSpPr>
            <a:spLocks noChangeArrowheads="1"/>
          </xdr:cNvSpPr>
        </xdr:nvSpPr>
        <xdr:spPr bwMode="auto">
          <a:xfrm>
            <a:off x="240608" y="1744317"/>
            <a:ext cx="576000" cy="57600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23630" y="1681369"/>
            <a:ext cx="564286" cy="5435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latin typeface="+mn-ea"/>
                <a:ea typeface="+mn-ea"/>
              </a:rPr>
              <a:t>大</a:t>
            </a:r>
          </a:p>
        </xdr:txBody>
      </xdr:sp>
    </xdr:grpSp>
    <xdr:clientData/>
  </xdr:twoCellAnchor>
</xdr:wsDr>
</file>

<file path=xl/drawings/drawing3.xml><?xml version="1.0" encoding="utf-8"?>
<xdr:wsDr xmlns:xdr="http://schemas.openxmlformats.org/drawingml/2006/spreadsheetDrawing" xmlns:a="http://schemas.openxmlformats.org/drawingml/2006/main">
  <xdr:oneCellAnchor>
    <xdr:from>
      <xdr:col>2</xdr:col>
      <xdr:colOff>57150</xdr:colOff>
      <xdr:row>0</xdr:row>
      <xdr:rowOff>47625</xdr:rowOff>
    </xdr:from>
    <xdr:ext cx="733425" cy="238125"/>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523875" y="47625"/>
          <a:ext cx="733425" cy="238125"/>
        </a:xfrm>
        <a:prstGeom prst="rect">
          <a:avLst/>
        </a:prstGeom>
        <a:noFill/>
        <a:ln>
          <a:solidFill>
            <a:sysClr val="windowText" lastClr="000000"/>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t>区収集</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0</xdr:colOff>
      <xdr:row>0</xdr:row>
      <xdr:rowOff>0</xdr:rowOff>
    </xdr:from>
    <xdr:ext cx="1066800" cy="238125"/>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466725" y="0"/>
          <a:ext cx="1066800" cy="238125"/>
        </a:xfrm>
        <a:prstGeom prst="rect">
          <a:avLst/>
        </a:prstGeom>
        <a:noFill/>
        <a:ln>
          <a:solidFill>
            <a:sysClr val="windowText" lastClr="000000"/>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t>区収集敷地内</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0</xdr:colOff>
      <xdr:row>0</xdr:row>
      <xdr:rowOff>0</xdr:rowOff>
    </xdr:from>
    <xdr:ext cx="1314450" cy="238125"/>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466725" y="0"/>
          <a:ext cx="1314450" cy="238125"/>
        </a:xfrm>
        <a:prstGeom prst="rect">
          <a:avLst/>
        </a:prstGeom>
        <a:noFill/>
        <a:ln>
          <a:solidFill>
            <a:sysClr val="windowText" lastClr="000000"/>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t>区収集</a:t>
          </a:r>
          <a:r>
            <a:rPr kumimoji="1" lang="en-US" altLang="ja-JP" sz="1100"/>
            <a:t>+</a:t>
          </a:r>
          <a:r>
            <a:rPr kumimoji="1" lang="ja-JP" altLang="en-US" sz="1100"/>
            <a:t>業者収集</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AO46"/>
  <sheetViews>
    <sheetView showZeros="0" topLeftCell="A25" zoomScale="115" workbookViewId="0">
      <selection activeCell="Z3" sqref="Z3:AD3"/>
    </sheetView>
  </sheetViews>
  <sheetFormatPr defaultColWidth="9" defaultRowHeight="20.25" customHeight="1" x14ac:dyDescent="0.15"/>
  <cols>
    <col min="1" max="1" width="2.625" style="77" customWidth="1"/>
    <col min="2" max="2" width="0.875" style="77" customWidth="1"/>
    <col min="3" max="4" width="8.125" style="77" customWidth="1"/>
    <col min="5" max="5" width="0.875" style="77" customWidth="1"/>
    <col min="6" max="43" width="2.125" style="77" customWidth="1"/>
    <col min="44" max="16384" width="9" style="77"/>
  </cols>
  <sheetData>
    <row r="1" spans="1:41" ht="20.25" customHeight="1" x14ac:dyDescent="0.15">
      <c r="A1" s="77" t="s">
        <v>156</v>
      </c>
      <c r="AK1" s="78"/>
      <c r="AL1" s="78"/>
      <c r="AM1" s="158" t="s">
        <v>84</v>
      </c>
      <c r="AN1" s="158"/>
      <c r="AO1" s="158"/>
    </row>
    <row r="2" spans="1:41" ht="20.25" customHeight="1" x14ac:dyDescent="0.15">
      <c r="AK2" s="78"/>
      <c r="AL2" s="78"/>
      <c r="AM2" s="158"/>
      <c r="AN2" s="158"/>
      <c r="AO2" s="158"/>
    </row>
    <row r="3" spans="1:41" ht="22.5" customHeight="1" x14ac:dyDescent="0.15">
      <c r="B3" s="77" t="s">
        <v>93</v>
      </c>
      <c r="Z3" s="172"/>
      <c r="AA3" s="172"/>
      <c r="AB3" s="172"/>
      <c r="AC3" s="172"/>
      <c r="AD3" s="172"/>
      <c r="AE3" s="77" t="s">
        <v>42</v>
      </c>
      <c r="AG3" s="172"/>
      <c r="AH3" s="172"/>
      <c r="AI3" s="77" t="s">
        <v>43</v>
      </c>
      <c r="AK3" s="172"/>
      <c r="AL3" s="172"/>
      <c r="AM3" s="77" t="s">
        <v>44</v>
      </c>
    </row>
    <row r="4" spans="1:41" ht="11.25" customHeight="1" x14ac:dyDescent="0.15">
      <c r="Z4" s="79"/>
      <c r="AA4" s="79"/>
      <c r="AB4" s="79"/>
      <c r="AC4" s="79"/>
      <c r="AD4" s="79"/>
      <c r="AG4" s="79"/>
      <c r="AH4" s="79"/>
      <c r="AK4" s="79"/>
      <c r="AL4" s="79"/>
    </row>
    <row r="5" spans="1:41" ht="22.5" customHeight="1" x14ac:dyDescent="0.15">
      <c r="O5" s="131" t="s">
        <v>186</v>
      </c>
      <c r="P5" s="131"/>
      <c r="Q5" s="131"/>
      <c r="R5" s="131" t="s">
        <v>187</v>
      </c>
      <c r="S5" s="131"/>
      <c r="T5" s="131"/>
      <c r="U5" s="131"/>
      <c r="W5" s="170"/>
      <c r="X5" s="170"/>
      <c r="Y5" s="170"/>
      <c r="Z5" s="170"/>
      <c r="AA5" s="170"/>
      <c r="AB5" s="170"/>
      <c r="AC5" s="170"/>
      <c r="AD5" s="170"/>
      <c r="AE5" s="170"/>
      <c r="AF5" s="170"/>
      <c r="AG5" s="170"/>
      <c r="AH5" s="170"/>
      <c r="AI5" s="170"/>
      <c r="AJ5" s="170"/>
      <c r="AK5" s="170"/>
      <c r="AL5" s="170"/>
      <c r="AM5" s="170"/>
      <c r="AN5" s="170"/>
      <c r="AO5" s="170"/>
    </row>
    <row r="6" spans="1:41" ht="22.5" customHeight="1" x14ac:dyDescent="0.15">
      <c r="O6" s="131"/>
      <c r="P6" s="131"/>
      <c r="Q6" s="131"/>
      <c r="R6" s="131"/>
      <c r="S6" s="131"/>
      <c r="T6" s="131"/>
      <c r="U6" s="131"/>
      <c r="W6" s="170"/>
      <c r="X6" s="170"/>
      <c r="Y6" s="170"/>
      <c r="Z6" s="170"/>
      <c r="AA6" s="170"/>
      <c r="AB6" s="170"/>
      <c r="AC6" s="170"/>
      <c r="AD6" s="170"/>
      <c r="AE6" s="170"/>
      <c r="AF6" s="170"/>
      <c r="AG6" s="170"/>
      <c r="AH6" s="170"/>
      <c r="AI6" s="170"/>
      <c r="AJ6" s="170"/>
      <c r="AK6" s="170"/>
      <c r="AL6" s="170"/>
      <c r="AM6" s="170"/>
      <c r="AN6" s="170"/>
      <c r="AO6" s="170"/>
    </row>
    <row r="7" spans="1:41" ht="7.5" customHeight="1" x14ac:dyDescent="0.15">
      <c r="O7" s="79"/>
      <c r="P7" s="79"/>
      <c r="Q7" s="79"/>
      <c r="R7" s="79"/>
      <c r="S7" s="79"/>
      <c r="T7" s="79"/>
      <c r="U7" s="79"/>
      <c r="W7" s="128"/>
      <c r="X7" s="128"/>
      <c r="Y7" s="128"/>
      <c r="Z7" s="128"/>
      <c r="AA7" s="128"/>
      <c r="AB7" s="128"/>
      <c r="AC7" s="128"/>
      <c r="AD7" s="128"/>
      <c r="AE7" s="128"/>
      <c r="AF7" s="128"/>
      <c r="AG7" s="128"/>
      <c r="AH7" s="128"/>
      <c r="AI7" s="128"/>
      <c r="AJ7" s="128"/>
      <c r="AK7" s="128"/>
      <c r="AL7" s="128"/>
      <c r="AM7" s="128"/>
      <c r="AN7" s="128"/>
      <c r="AO7" s="128"/>
    </row>
    <row r="8" spans="1:41" ht="22.5" customHeight="1" x14ac:dyDescent="0.15">
      <c r="R8" s="131" t="s">
        <v>188</v>
      </c>
      <c r="S8" s="131"/>
      <c r="T8" s="131"/>
      <c r="U8" s="131"/>
      <c r="W8" s="170"/>
      <c r="X8" s="170"/>
      <c r="Y8" s="170"/>
      <c r="Z8" s="170"/>
      <c r="AA8" s="170"/>
      <c r="AB8" s="170"/>
      <c r="AC8" s="170"/>
      <c r="AD8" s="170"/>
      <c r="AE8" s="170"/>
      <c r="AF8" s="170"/>
      <c r="AG8" s="170"/>
      <c r="AH8" s="170"/>
      <c r="AI8" s="170"/>
      <c r="AJ8" s="170"/>
      <c r="AK8" s="170"/>
      <c r="AL8" s="170"/>
      <c r="AM8" s="170"/>
      <c r="AN8" s="170"/>
      <c r="AO8" s="170"/>
    </row>
    <row r="9" spans="1:41" ht="22.5" customHeight="1" x14ac:dyDescent="0.15">
      <c r="R9" s="131"/>
      <c r="S9" s="131"/>
      <c r="T9" s="131"/>
      <c r="U9" s="131"/>
      <c r="W9" s="170"/>
      <c r="X9" s="170"/>
      <c r="Y9" s="170"/>
      <c r="Z9" s="170"/>
      <c r="AA9" s="170"/>
      <c r="AB9" s="170"/>
      <c r="AC9" s="170"/>
      <c r="AD9" s="170"/>
      <c r="AE9" s="170"/>
      <c r="AF9" s="170"/>
      <c r="AG9" s="170"/>
      <c r="AH9" s="170"/>
      <c r="AI9" s="170"/>
      <c r="AJ9" s="170"/>
      <c r="AK9" s="170"/>
      <c r="AL9" s="170"/>
      <c r="AM9" s="170"/>
      <c r="AN9" s="170"/>
      <c r="AO9" s="170"/>
    </row>
    <row r="10" spans="1:41" ht="20.25" customHeight="1" x14ac:dyDescent="0.15">
      <c r="R10" s="131" t="s">
        <v>189</v>
      </c>
      <c r="S10" s="131"/>
      <c r="T10" s="131"/>
      <c r="U10" s="131"/>
      <c r="W10" s="144"/>
      <c r="X10" s="144"/>
      <c r="Y10" s="144"/>
      <c r="Z10" s="79" t="s">
        <v>64</v>
      </c>
      <c r="AA10" s="144"/>
      <c r="AB10" s="144"/>
      <c r="AC10" s="144"/>
      <c r="AD10" s="79" t="s">
        <v>65</v>
      </c>
      <c r="AE10" s="144"/>
      <c r="AF10" s="144"/>
      <c r="AG10" s="144"/>
      <c r="AH10" s="144"/>
      <c r="AI10" s="79"/>
      <c r="AJ10" s="171"/>
      <c r="AK10" s="171"/>
      <c r="AL10" s="171"/>
      <c r="AM10" s="171"/>
      <c r="AN10" s="171"/>
      <c r="AO10" s="171"/>
    </row>
    <row r="11" spans="1:41" ht="8.1" customHeight="1" x14ac:dyDescent="0.15">
      <c r="AA11" s="81"/>
      <c r="AD11" s="79"/>
      <c r="AF11" s="81"/>
      <c r="AI11" s="79"/>
      <c r="AJ11" s="80"/>
      <c r="AK11" s="80"/>
      <c r="AL11" s="80"/>
      <c r="AM11" s="80"/>
      <c r="AN11" s="80"/>
      <c r="AO11" s="80"/>
    </row>
    <row r="12" spans="1:41" ht="21.95" customHeight="1" x14ac:dyDescent="0.15">
      <c r="B12" s="82"/>
      <c r="C12" s="82"/>
      <c r="D12" s="163" t="s">
        <v>155</v>
      </c>
      <c r="E12" s="163"/>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82"/>
      <c r="AK12" s="82"/>
      <c r="AL12" s="82"/>
      <c r="AM12" s="82"/>
      <c r="AN12" s="82"/>
      <c r="AO12" s="82"/>
    </row>
    <row r="13" spans="1:41" ht="15.75" customHeight="1" x14ac:dyDescent="0.15">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41" ht="12.75" customHeight="1" x14ac:dyDescent="0.15">
      <c r="B14" s="136" t="s">
        <v>157</v>
      </c>
      <c r="C14" s="136"/>
      <c r="D14" s="136"/>
      <c r="E14" s="136"/>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84"/>
      <c r="AO14" s="84"/>
    </row>
    <row r="15" spans="1:41" ht="12.75" customHeight="1" x14ac:dyDescent="0.15">
      <c r="B15" s="136"/>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136"/>
      <c r="AA15" s="136"/>
      <c r="AB15" s="136"/>
      <c r="AC15" s="136"/>
      <c r="AD15" s="136"/>
      <c r="AE15" s="136"/>
      <c r="AF15" s="136"/>
      <c r="AG15" s="136"/>
      <c r="AH15" s="136"/>
      <c r="AI15" s="136"/>
      <c r="AJ15" s="136"/>
      <c r="AK15" s="136"/>
      <c r="AL15" s="136"/>
      <c r="AM15" s="136"/>
      <c r="AN15" s="84"/>
      <c r="AO15" s="84"/>
    </row>
    <row r="16" spans="1:41" ht="8.1" customHeight="1" x14ac:dyDescent="0.15">
      <c r="B16" s="84"/>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row>
    <row r="17" spans="1:41" s="84" customFormat="1" ht="20.25" customHeight="1" thickBot="1" x14ac:dyDescent="0.2">
      <c r="A17" s="85">
        <v>1</v>
      </c>
      <c r="B17" s="85" t="s">
        <v>45</v>
      </c>
      <c r="C17" s="85"/>
      <c r="D17" s="85"/>
      <c r="E17" s="85"/>
    </row>
    <row r="18" spans="1:41" ht="17.100000000000001" customHeight="1" x14ac:dyDescent="0.15">
      <c r="B18" s="86"/>
      <c r="C18" s="168" t="s">
        <v>111</v>
      </c>
      <c r="D18" s="168"/>
      <c r="E18" s="87"/>
      <c r="F18" s="134" t="s">
        <v>46</v>
      </c>
      <c r="G18" s="135"/>
      <c r="H18" s="135"/>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208"/>
      <c r="AK18" s="208"/>
      <c r="AL18" s="208"/>
      <c r="AM18" s="208"/>
      <c r="AN18" s="208"/>
      <c r="AO18" s="209"/>
    </row>
    <row r="19" spans="1:41" ht="17.100000000000001" customHeight="1" x14ac:dyDescent="0.15">
      <c r="B19" s="88"/>
      <c r="C19" s="133"/>
      <c r="D19" s="133"/>
      <c r="E19" s="89"/>
      <c r="F19" s="145" t="s">
        <v>47</v>
      </c>
      <c r="G19" s="146"/>
      <c r="H19" s="146"/>
      <c r="I19" s="143"/>
      <c r="J19" s="143"/>
      <c r="K19" s="143"/>
      <c r="L19" s="143"/>
      <c r="M19" s="143"/>
      <c r="N19" s="143"/>
      <c r="O19" s="143"/>
      <c r="P19" s="143"/>
      <c r="Q19" s="143"/>
      <c r="R19" s="143"/>
      <c r="S19" s="143"/>
      <c r="T19" s="143"/>
      <c r="U19" s="143"/>
      <c r="V19" s="143"/>
      <c r="W19" s="143"/>
      <c r="X19" s="143"/>
      <c r="Y19" s="143"/>
      <c r="Z19" s="143"/>
      <c r="AA19" s="142" t="s">
        <v>189</v>
      </c>
      <c r="AB19" s="142"/>
      <c r="AC19" s="142"/>
      <c r="AD19" s="142"/>
      <c r="AE19" s="138"/>
      <c r="AF19" s="138"/>
      <c r="AG19" s="90" t="s">
        <v>71</v>
      </c>
      <c r="AH19" s="169"/>
      <c r="AI19" s="169"/>
      <c r="AJ19" s="169"/>
      <c r="AK19" s="91" t="s">
        <v>72</v>
      </c>
      <c r="AL19" s="161"/>
      <c r="AM19" s="161"/>
      <c r="AN19" s="161"/>
      <c r="AO19" s="162"/>
    </row>
    <row r="20" spans="1:41" ht="17.100000000000001" customHeight="1" x14ac:dyDescent="0.15">
      <c r="B20" s="92"/>
      <c r="C20" s="132" t="s">
        <v>112</v>
      </c>
      <c r="D20" s="132"/>
      <c r="E20" s="93"/>
      <c r="F20" s="181" t="s">
        <v>46</v>
      </c>
      <c r="G20" s="157"/>
      <c r="H20" s="157"/>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5"/>
    </row>
    <row r="21" spans="1:41" ht="17.100000000000001" customHeight="1" x14ac:dyDescent="0.15">
      <c r="B21" s="88"/>
      <c r="C21" s="133"/>
      <c r="D21" s="133"/>
      <c r="E21" s="89"/>
      <c r="F21" s="145" t="s">
        <v>47</v>
      </c>
      <c r="G21" s="146"/>
      <c r="H21" s="146"/>
      <c r="I21" s="143"/>
      <c r="J21" s="143"/>
      <c r="K21" s="143"/>
      <c r="L21" s="143"/>
      <c r="M21" s="143"/>
      <c r="N21" s="143"/>
      <c r="O21" s="143"/>
      <c r="P21" s="143"/>
      <c r="Q21" s="143"/>
      <c r="R21" s="143"/>
      <c r="S21" s="143"/>
      <c r="T21" s="143"/>
      <c r="U21" s="143"/>
      <c r="V21" s="143"/>
      <c r="W21" s="143"/>
      <c r="X21" s="143"/>
      <c r="Y21" s="143"/>
      <c r="Z21" s="143"/>
      <c r="AA21" s="142" t="s">
        <v>189</v>
      </c>
      <c r="AB21" s="142"/>
      <c r="AC21" s="142"/>
      <c r="AD21" s="142"/>
      <c r="AE21" s="138"/>
      <c r="AF21" s="138"/>
      <c r="AG21" s="90" t="s">
        <v>71</v>
      </c>
      <c r="AH21" s="169"/>
      <c r="AI21" s="169"/>
      <c r="AJ21" s="169"/>
      <c r="AK21" s="91" t="s">
        <v>72</v>
      </c>
      <c r="AL21" s="161"/>
      <c r="AM21" s="161"/>
      <c r="AN21" s="161"/>
      <c r="AO21" s="162"/>
    </row>
    <row r="22" spans="1:41" ht="24" customHeight="1" x14ac:dyDescent="0.15">
      <c r="B22" s="94"/>
      <c r="C22" s="137" t="s">
        <v>113</v>
      </c>
      <c r="D22" s="137"/>
      <c r="E22" s="95"/>
      <c r="F22" s="96"/>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3"/>
      <c r="AJ22" s="153"/>
      <c r="AK22" s="153"/>
      <c r="AL22" s="153"/>
      <c r="AM22" s="153"/>
      <c r="AN22" s="153"/>
      <c r="AO22" s="154"/>
    </row>
    <row r="23" spans="1:41" ht="24" customHeight="1" x14ac:dyDescent="0.15">
      <c r="B23" s="94"/>
      <c r="C23" s="137" t="s">
        <v>85</v>
      </c>
      <c r="D23" s="137"/>
      <c r="E23" s="95"/>
      <c r="F23" s="96"/>
      <c r="G23" s="153"/>
      <c r="H23" s="153"/>
      <c r="I23" s="153"/>
      <c r="J23" s="153"/>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4"/>
    </row>
    <row r="24" spans="1:41" ht="24" customHeight="1" x14ac:dyDescent="0.15">
      <c r="B24" s="94"/>
      <c r="C24" s="137" t="s">
        <v>86</v>
      </c>
      <c r="D24" s="137"/>
      <c r="E24" s="95"/>
      <c r="F24" s="97"/>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6"/>
    </row>
    <row r="25" spans="1:41" ht="24" customHeight="1" x14ac:dyDescent="0.15">
      <c r="B25" s="94"/>
      <c r="C25" s="137" t="s">
        <v>87</v>
      </c>
      <c r="D25" s="137"/>
      <c r="E25" s="95"/>
      <c r="F25" s="98"/>
      <c r="G25" s="139"/>
      <c r="H25" s="139"/>
      <c r="I25" s="139"/>
      <c r="J25" s="139"/>
      <c r="K25" s="139"/>
      <c r="L25" s="139"/>
      <c r="M25" s="139"/>
      <c r="N25" s="139"/>
      <c r="O25" s="139"/>
      <c r="P25" s="139"/>
      <c r="Q25" s="139"/>
      <c r="R25" s="139"/>
      <c r="S25" s="139"/>
      <c r="T25" s="139"/>
      <c r="U25" s="139"/>
      <c r="V25" s="178" t="s">
        <v>3</v>
      </c>
      <c r="W25" s="178"/>
      <c r="X25" s="149"/>
      <c r="Y25" s="149"/>
      <c r="Z25" s="149"/>
      <c r="AA25" s="149"/>
      <c r="AB25" s="149"/>
      <c r="AC25" s="149"/>
      <c r="AD25" s="149"/>
      <c r="AE25" s="149"/>
      <c r="AF25" s="149"/>
      <c r="AG25" s="149"/>
      <c r="AH25" s="149"/>
      <c r="AI25" s="149"/>
      <c r="AJ25" s="149"/>
      <c r="AK25" s="149"/>
      <c r="AL25" s="149"/>
      <c r="AM25" s="149"/>
      <c r="AN25" s="149"/>
      <c r="AO25" s="150"/>
    </row>
    <row r="26" spans="1:41" ht="17.100000000000001" customHeight="1" x14ac:dyDescent="0.15">
      <c r="B26" s="92"/>
      <c r="C26" s="132" t="s">
        <v>191</v>
      </c>
      <c r="D26" s="132"/>
      <c r="E26" s="93"/>
      <c r="F26" s="212"/>
      <c r="G26" s="140"/>
      <c r="H26" s="140"/>
      <c r="I26" s="140"/>
      <c r="J26" s="140"/>
      <c r="K26" s="140"/>
      <c r="L26" s="140"/>
      <c r="M26" s="140"/>
      <c r="N26" s="140"/>
      <c r="O26" s="140"/>
      <c r="P26" s="140"/>
      <c r="Q26" s="140"/>
      <c r="R26" s="140"/>
      <c r="S26" s="140"/>
      <c r="T26" s="140"/>
      <c r="U26" s="140"/>
      <c r="V26" s="147" t="s">
        <v>3</v>
      </c>
      <c r="W26" s="147"/>
      <c r="X26" s="157" t="s">
        <v>48</v>
      </c>
      <c r="Y26" s="157"/>
      <c r="Z26" s="157"/>
      <c r="AA26" s="157"/>
      <c r="AB26" s="157"/>
      <c r="AC26" s="157" t="s">
        <v>49</v>
      </c>
      <c r="AD26" s="157"/>
      <c r="AE26" s="157"/>
      <c r="AF26" s="140"/>
      <c r="AG26" s="140"/>
      <c r="AH26" s="140"/>
      <c r="AI26" s="140"/>
      <c r="AJ26" s="140"/>
      <c r="AK26" s="140"/>
      <c r="AL26" s="140"/>
      <c r="AM26" s="147" t="s">
        <v>73</v>
      </c>
      <c r="AN26" s="147"/>
      <c r="AO26" s="179"/>
    </row>
    <row r="27" spans="1:41" ht="17.100000000000001" customHeight="1" x14ac:dyDescent="0.15">
      <c r="B27" s="88"/>
      <c r="C27" s="133"/>
      <c r="D27" s="133"/>
      <c r="E27" s="89"/>
      <c r="F27" s="213"/>
      <c r="G27" s="141"/>
      <c r="H27" s="141"/>
      <c r="I27" s="141"/>
      <c r="J27" s="141"/>
      <c r="K27" s="141"/>
      <c r="L27" s="141"/>
      <c r="M27" s="141"/>
      <c r="N27" s="141"/>
      <c r="O27" s="141"/>
      <c r="P27" s="141"/>
      <c r="Q27" s="141"/>
      <c r="R27" s="141"/>
      <c r="S27" s="141"/>
      <c r="T27" s="141"/>
      <c r="U27" s="141"/>
      <c r="V27" s="148"/>
      <c r="W27" s="148"/>
      <c r="X27" s="146"/>
      <c r="Y27" s="146"/>
      <c r="Z27" s="146"/>
      <c r="AA27" s="146"/>
      <c r="AB27" s="146"/>
      <c r="AC27" s="146" t="s">
        <v>50</v>
      </c>
      <c r="AD27" s="146"/>
      <c r="AE27" s="146"/>
      <c r="AF27" s="141"/>
      <c r="AG27" s="141"/>
      <c r="AH27" s="141"/>
      <c r="AI27" s="141"/>
      <c r="AJ27" s="141"/>
      <c r="AK27" s="141"/>
      <c r="AL27" s="141"/>
      <c r="AM27" s="148" t="s">
        <v>73</v>
      </c>
      <c r="AN27" s="148"/>
      <c r="AO27" s="180"/>
    </row>
    <row r="28" spans="1:41" ht="17.100000000000001" customHeight="1" x14ac:dyDescent="0.15">
      <c r="B28" s="92"/>
      <c r="C28" s="132" t="s">
        <v>88</v>
      </c>
      <c r="D28" s="132"/>
      <c r="E28" s="93"/>
      <c r="F28" s="206"/>
      <c r="G28" s="151"/>
      <c r="H28" s="151"/>
      <c r="I28" s="151"/>
      <c r="J28" s="151"/>
      <c r="K28" s="151"/>
      <c r="L28" s="151"/>
      <c r="M28" s="151"/>
      <c r="N28" s="151"/>
      <c r="O28" s="174" t="s">
        <v>184</v>
      </c>
      <c r="P28" s="174"/>
      <c r="Q28" s="174"/>
      <c r="R28" s="174"/>
      <c r="S28" s="174"/>
      <c r="T28" s="151"/>
      <c r="U28" s="151"/>
      <c r="V28" s="151"/>
      <c r="W28" s="151"/>
      <c r="X28" s="151"/>
      <c r="Y28" s="151"/>
      <c r="Z28" s="151"/>
      <c r="AA28" s="157" t="s">
        <v>185</v>
      </c>
      <c r="AB28" s="157"/>
      <c r="AC28" s="157"/>
      <c r="AD28" s="157"/>
      <c r="AE28" s="157"/>
      <c r="AF28" s="157"/>
      <c r="AG28" s="151"/>
      <c r="AH28" s="151"/>
      <c r="AI28" s="151"/>
      <c r="AJ28" s="151"/>
      <c r="AK28" s="151"/>
      <c r="AL28" s="151"/>
      <c r="AM28" s="151"/>
      <c r="AN28" s="157" t="s">
        <v>0</v>
      </c>
      <c r="AO28" s="210"/>
    </row>
    <row r="29" spans="1:41" ht="17.100000000000001" customHeight="1" x14ac:dyDescent="0.15">
      <c r="B29" s="88"/>
      <c r="C29" s="133"/>
      <c r="D29" s="133"/>
      <c r="E29" s="89"/>
      <c r="F29" s="207"/>
      <c r="G29" s="152"/>
      <c r="H29" s="152"/>
      <c r="I29" s="152"/>
      <c r="J29" s="152"/>
      <c r="K29" s="152"/>
      <c r="L29" s="152"/>
      <c r="M29" s="152"/>
      <c r="N29" s="152"/>
      <c r="O29" s="175"/>
      <c r="P29" s="175"/>
      <c r="Q29" s="175"/>
      <c r="R29" s="175"/>
      <c r="S29" s="175"/>
      <c r="T29" s="152"/>
      <c r="U29" s="152"/>
      <c r="V29" s="152"/>
      <c r="W29" s="152"/>
      <c r="X29" s="152"/>
      <c r="Y29" s="152"/>
      <c r="Z29" s="152"/>
      <c r="AA29" s="146"/>
      <c r="AB29" s="146"/>
      <c r="AC29" s="146"/>
      <c r="AD29" s="146"/>
      <c r="AE29" s="146"/>
      <c r="AF29" s="146"/>
      <c r="AG29" s="152"/>
      <c r="AH29" s="152"/>
      <c r="AI29" s="152"/>
      <c r="AJ29" s="152"/>
      <c r="AK29" s="152"/>
      <c r="AL29" s="152"/>
      <c r="AM29" s="152"/>
      <c r="AN29" s="146"/>
      <c r="AO29" s="211"/>
    </row>
    <row r="30" spans="1:41" ht="17.100000000000001" customHeight="1" x14ac:dyDescent="0.15">
      <c r="B30" s="92"/>
      <c r="C30" s="132" t="s">
        <v>89</v>
      </c>
      <c r="D30" s="132"/>
      <c r="E30" s="93"/>
      <c r="F30" s="181" t="s">
        <v>51</v>
      </c>
      <c r="G30" s="157"/>
      <c r="H30" s="157"/>
      <c r="I30" s="157"/>
      <c r="J30" s="157"/>
      <c r="K30" s="157"/>
      <c r="L30" s="157"/>
      <c r="M30" s="157"/>
      <c r="N30" s="157"/>
      <c r="O30" s="157"/>
      <c r="P30" s="157"/>
      <c r="Q30" s="197"/>
      <c r="R30" s="181" t="s">
        <v>190</v>
      </c>
      <c r="S30" s="157"/>
      <c r="T30" s="157"/>
      <c r="U30" s="157"/>
      <c r="V30" s="157"/>
      <c r="W30" s="157"/>
      <c r="X30" s="157"/>
      <c r="Y30" s="157"/>
      <c r="Z30" s="157"/>
      <c r="AA30" s="157"/>
      <c r="AB30" s="157"/>
      <c r="AC30" s="197"/>
      <c r="AD30" s="181" t="s">
        <v>52</v>
      </c>
      <c r="AE30" s="157"/>
      <c r="AF30" s="157"/>
      <c r="AG30" s="157"/>
      <c r="AH30" s="157"/>
      <c r="AI30" s="157"/>
      <c r="AJ30" s="157"/>
      <c r="AK30" s="157"/>
      <c r="AL30" s="157"/>
      <c r="AM30" s="157"/>
      <c r="AN30" s="157"/>
      <c r="AO30" s="210"/>
    </row>
    <row r="31" spans="1:41" ht="17.100000000000001" customHeight="1" thickBot="1" x14ac:dyDescent="0.2">
      <c r="B31" s="99"/>
      <c r="C31" s="165"/>
      <c r="D31" s="165"/>
      <c r="E31" s="100"/>
      <c r="F31" s="159"/>
      <c r="G31" s="160"/>
      <c r="H31" s="160"/>
      <c r="I31" s="101" t="s">
        <v>42</v>
      </c>
      <c r="J31" s="160"/>
      <c r="K31" s="160"/>
      <c r="L31" s="160"/>
      <c r="M31" s="101" t="s">
        <v>43</v>
      </c>
      <c r="N31" s="196"/>
      <c r="O31" s="196"/>
      <c r="P31" s="196"/>
      <c r="Q31" s="102" t="s">
        <v>44</v>
      </c>
      <c r="R31" s="159"/>
      <c r="S31" s="160"/>
      <c r="T31" s="160"/>
      <c r="U31" s="101" t="s">
        <v>42</v>
      </c>
      <c r="V31" s="160"/>
      <c r="W31" s="160"/>
      <c r="X31" s="160"/>
      <c r="Y31" s="101" t="s">
        <v>43</v>
      </c>
      <c r="Z31" s="160"/>
      <c r="AA31" s="160"/>
      <c r="AB31" s="160"/>
      <c r="AC31" s="102" t="s">
        <v>44</v>
      </c>
      <c r="AD31" s="159"/>
      <c r="AE31" s="160"/>
      <c r="AF31" s="160"/>
      <c r="AG31" s="101" t="s">
        <v>42</v>
      </c>
      <c r="AH31" s="160"/>
      <c r="AI31" s="160"/>
      <c r="AJ31" s="160"/>
      <c r="AK31" s="101" t="s">
        <v>43</v>
      </c>
      <c r="AL31" s="160"/>
      <c r="AM31" s="160"/>
      <c r="AN31" s="160"/>
      <c r="AO31" s="103" t="s">
        <v>44</v>
      </c>
    </row>
    <row r="32" spans="1:41" ht="12" customHeight="1" x14ac:dyDescent="0.15">
      <c r="B32" s="104"/>
      <c r="C32" s="104"/>
      <c r="D32" s="104"/>
      <c r="E32" s="104"/>
      <c r="I32" s="105"/>
      <c r="M32" s="105"/>
      <c r="Q32" s="105"/>
      <c r="U32" s="105"/>
      <c r="Y32" s="105"/>
      <c r="AC32" s="105"/>
      <c r="AG32" s="105"/>
      <c r="AK32" s="105"/>
      <c r="AO32" s="105"/>
    </row>
    <row r="33" spans="1:41" s="84" customFormat="1" ht="15.75" customHeight="1" x14ac:dyDescent="0.15">
      <c r="A33" s="85">
        <v>2</v>
      </c>
      <c r="B33" s="85" t="s">
        <v>158</v>
      </c>
      <c r="C33" s="85"/>
      <c r="D33" s="85"/>
      <c r="E33" s="85"/>
    </row>
    <row r="34" spans="1:41" s="84" customFormat="1" ht="5.0999999999999996" customHeight="1" thickBot="1" x14ac:dyDescent="0.2">
      <c r="B34" s="85"/>
      <c r="C34" s="85"/>
      <c r="D34" s="85"/>
      <c r="E34" s="85"/>
      <c r="AO34" s="106"/>
    </row>
    <row r="35" spans="1:41" ht="29.25" customHeight="1" x14ac:dyDescent="0.15">
      <c r="B35" s="107"/>
      <c r="C35" s="166" t="s">
        <v>193</v>
      </c>
      <c r="D35" s="167"/>
      <c r="E35" s="108"/>
      <c r="F35" s="202" t="s">
        <v>53</v>
      </c>
      <c r="G35" s="203"/>
      <c r="H35" s="109" t="s">
        <v>74</v>
      </c>
      <c r="I35" s="194" t="s">
        <v>54</v>
      </c>
      <c r="J35" s="194"/>
      <c r="K35" s="177"/>
      <c r="L35" s="177"/>
      <c r="M35" s="177"/>
      <c r="N35" s="177"/>
      <c r="O35" s="177"/>
      <c r="P35" s="177"/>
      <c r="Q35" s="177"/>
      <c r="R35" s="110" t="s">
        <v>0</v>
      </c>
      <c r="S35" s="111" t="s">
        <v>75</v>
      </c>
      <c r="T35" s="194"/>
      <c r="U35" s="194"/>
      <c r="V35" s="177"/>
      <c r="W35" s="177"/>
      <c r="X35" s="177"/>
      <c r="Y35" s="177"/>
      <c r="Z35" s="177"/>
      <c r="AA35" s="177"/>
      <c r="AB35" s="194" t="s">
        <v>76</v>
      </c>
      <c r="AC35" s="194"/>
      <c r="AD35" s="111" t="s">
        <v>75</v>
      </c>
      <c r="AE35" s="111"/>
      <c r="AF35" s="177"/>
      <c r="AG35" s="177"/>
      <c r="AH35" s="177"/>
      <c r="AI35" s="177"/>
      <c r="AJ35" s="177"/>
      <c r="AK35" s="177"/>
      <c r="AL35" s="194" t="s">
        <v>77</v>
      </c>
      <c r="AM35" s="194"/>
      <c r="AN35" s="194"/>
      <c r="AO35" s="112"/>
    </row>
    <row r="36" spans="1:41" ht="23.1" customHeight="1" x14ac:dyDescent="0.15">
      <c r="B36" s="94"/>
      <c r="C36" s="137" t="s">
        <v>90</v>
      </c>
      <c r="D36" s="137"/>
      <c r="E36" s="95"/>
      <c r="F36" s="198" t="s">
        <v>70</v>
      </c>
      <c r="G36" s="173"/>
      <c r="H36" s="173"/>
      <c r="I36" s="173"/>
      <c r="J36" s="173"/>
      <c r="K36" s="176"/>
      <c r="L36" s="176"/>
      <c r="M36" s="176"/>
      <c r="N36" s="176"/>
      <c r="O36" s="176"/>
      <c r="P36" s="176"/>
      <c r="Q36" s="176"/>
      <c r="R36" s="114"/>
      <c r="S36" s="114" t="s">
        <v>78</v>
      </c>
      <c r="T36" s="173" t="s">
        <v>68</v>
      </c>
      <c r="U36" s="173"/>
      <c r="V36" s="176"/>
      <c r="W36" s="176"/>
      <c r="X36" s="176"/>
      <c r="Y36" s="176"/>
      <c r="Z36" s="176"/>
      <c r="AA36" s="176"/>
      <c r="AB36" s="113" t="s">
        <v>79</v>
      </c>
      <c r="AC36" s="113"/>
      <c r="AD36" s="113"/>
      <c r="AE36" s="114" t="s">
        <v>66</v>
      </c>
      <c r="AF36" s="173" t="s">
        <v>80</v>
      </c>
      <c r="AG36" s="173"/>
      <c r="AH36" s="173"/>
      <c r="AI36" s="176"/>
      <c r="AJ36" s="176"/>
      <c r="AK36" s="176"/>
      <c r="AL36" s="114" t="s">
        <v>9</v>
      </c>
      <c r="AM36" s="114"/>
      <c r="AN36" s="114"/>
      <c r="AO36" s="115"/>
    </row>
    <row r="37" spans="1:41" ht="23.1" customHeight="1" x14ac:dyDescent="0.15">
      <c r="B37" s="94"/>
      <c r="C37" s="137" t="s">
        <v>91</v>
      </c>
      <c r="D37" s="137"/>
      <c r="E37" s="95"/>
      <c r="F37" s="199" t="s">
        <v>53</v>
      </c>
      <c r="G37" s="200"/>
      <c r="H37" s="113" t="s">
        <v>74</v>
      </c>
      <c r="I37" s="173" t="s">
        <v>54</v>
      </c>
      <c r="J37" s="173"/>
      <c r="K37" s="176"/>
      <c r="L37" s="176"/>
      <c r="M37" s="176"/>
      <c r="N37" s="176"/>
      <c r="O37" s="176"/>
      <c r="P37" s="176"/>
      <c r="Q37" s="176"/>
      <c r="R37" s="116" t="s">
        <v>0</v>
      </c>
      <c r="S37" s="114" t="s">
        <v>75</v>
      </c>
      <c r="T37" s="173"/>
      <c r="U37" s="173"/>
      <c r="V37" s="176"/>
      <c r="W37" s="176"/>
      <c r="X37" s="176"/>
      <c r="Y37" s="176"/>
      <c r="Z37" s="176"/>
      <c r="AA37" s="176"/>
      <c r="AB37" s="173" t="s">
        <v>76</v>
      </c>
      <c r="AC37" s="173"/>
      <c r="AD37" s="114" t="s">
        <v>75</v>
      </c>
      <c r="AE37" s="114"/>
      <c r="AF37" s="176"/>
      <c r="AG37" s="176"/>
      <c r="AH37" s="176"/>
      <c r="AI37" s="176"/>
      <c r="AJ37" s="176"/>
      <c r="AK37" s="176"/>
      <c r="AL37" s="173" t="s">
        <v>77</v>
      </c>
      <c r="AM37" s="173"/>
      <c r="AN37" s="173"/>
      <c r="AO37" s="115"/>
    </row>
    <row r="38" spans="1:41" ht="23.1" customHeight="1" thickBot="1" x14ac:dyDescent="0.2">
      <c r="B38" s="117"/>
      <c r="C38" s="164" t="s">
        <v>92</v>
      </c>
      <c r="D38" s="164"/>
      <c r="E38" s="118"/>
      <c r="F38" s="201" t="s">
        <v>55</v>
      </c>
      <c r="G38" s="201"/>
      <c r="H38" s="119" t="s">
        <v>56</v>
      </c>
      <c r="I38" s="192" t="s">
        <v>57</v>
      </c>
      <c r="J38" s="192"/>
      <c r="K38" s="195"/>
      <c r="L38" s="195"/>
      <c r="M38" s="195"/>
      <c r="N38" s="195"/>
      <c r="O38" s="195"/>
      <c r="P38" s="195"/>
      <c r="Q38" s="195"/>
      <c r="R38" s="120" t="s">
        <v>81</v>
      </c>
      <c r="S38" s="191" t="s">
        <v>58</v>
      </c>
      <c r="T38" s="192"/>
      <c r="U38" s="192"/>
      <c r="V38" s="192"/>
      <c r="W38" s="192"/>
      <c r="X38" s="192"/>
      <c r="Y38" s="193"/>
      <c r="Z38" s="191" t="s">
        <v>59</v>
      </c>
      <c r="AA38" s="192"/>
      <c r="AB38" s="195"/>
      <c r="AC38" s="195"/>
      <c r="AD38" s="195"/>
      <c r="AE38" s="192" t="s">
        <v>60</v>
      </c>
      <c r="AF38" s="192"/>
      <c r="AG38" s="121" t="s">
        <v>83</v>
      </c>
      <c r="AH38" s="192" t="s">
        <v>69</v>
      </c>
      <c r="AI38" s="192"/>
      <c r="AJ38" s="195"/>
      <c r="AK38" s="195"/>
      <c r="AL38" s="195"/>
      <c r="AM38" s="192" t="s">
        <v>82</v>
      </c>
      <c r="AN38" s="192"/>
      <c r="AO38" s="122"/>
    </row>
    <row r="39" spans="1:41" ht="6" customHeight="1" x14ac:dyDescent="0.15">
      <c r="B39" s="104"/>
      <c r="C39" s="104"/>
      <c r="D39" s="104"/>
      <c r="E39" s="104"/>
      <c r="K39" s="105"/>
      <c r="L39" s="105"/>
      <c r="M39" s="105"/>
      <c r="N39" s="105"/>
      <c r="O39" s="105"/>
      <c r="P39" s="105"/>
      <c r="R39" s="105"/>
    </row>
    <row r="40" spans="1:41" ht="10.5" customHeight="1" thickBot="1" x14ac:dyDescent="0.2"/>
    <row r="41" spans="1:41" ht="25.5" customHeight="1" x14ac:dyDescent="0.15">
      <c r="B41" s="123" t="s">
        <v>61</v>
      </c>
      <c r="C41" s="124"/>
      <c r="D41" s="124"/>
      <c r="E41" s="124"/>
      <c r="U41" s="123"/>
      <c r="V41" s="123"/>
      <c r="W41" s="123"/>
      <c r="X41" s="123"/>
      <c r="Y41" s="123"/>
      <c r="Z41" s="123"/>
      <c r="AA41" s="123"/>
      <c r="AB41" s="123"/>
      <c r="AC41" s="123"/>
      <c r="AE41" s="188" t="s">
        <v>62</v>
      </c>
      <c r="AF41" s="189"/>
      <c r="AG41" s="189"/>
      <c r="AH41" s="189"/>
      <c r="AI41" s="189"/>
      <c r="AJ41" s="189"/>
      <c r="AK41" s="189"/>
      <c r="AL41" s="189"/>
      <c r="AM41" s="189"/>
      <c r="AN41" s="189"/>
      <c r="AO41" s="190"/>
    </row>
    <row r="42" spans="1:41" ht="20.25" customHeight="1" x14ac:dyDescent="0.15">
      <c r="B42" s="124"/>
      <c r="C42" s="124"/>
      <c r="D42" s="124"/>
      <c r="E42" s="124" t="s">
        <v>97</v>
      </c>
      <c r="AE42" s="182"/>
      <c r="AF42" s="183"/>
      <c r="AG42" s="183"/>
      <c r="AH42" s="183"/>
      <c r="AI42" s="183"/>
      <c r="AJ42" s="183"/>
      <c r="AK42" s="183"/>
      <c r="AL42" s="183"/>
      <c r="AM42" s="183"/>
      <c r="AN42" s="183"/>
      <c r="AO42" s="184"/>
    </row>
    <row r="43" spans="1:41" ht="20.25" customHeight="1" x14ac:dyDescent="0.15">
      <c r="B43" s="124">
        <v>0</v>
      </c>
      <c r="C43" s="124"/>
      <c r="D43" s="124"/>
      <c r="E43" s="124" t="s">
        <v>98</v>
      </c>
      <c r="AE43" s="182"/>
      <c r="AF43" s="183"/>
      <c r="AG43" s="183"/>
      <c r="AH43" s="183"/>
      <c r="AI43" s="183"/>
      <c r="AJ43" s="183"/>
      <c r="AK43" s="183"/>
      <c r="AL43" s="183"/>
      <c r="AM43" s="183"/>
      <c r="AN43" s="183"/>
      <c r="AO43" s="184"/>
    </row>
    <row r="44" spans="1:41" ht="20.25" customHeight="1" x14ac:dyDescent="0.15">
      <c r="B44" s="124">
        <v>0</v>
      </c>
      <c r="C44" s="124"/>
      <c r="D44" s="124"/>
      <c r="E44" s="124"/>
      <c r="AE44" s="182"/>
      <c r="AF44" s="183"/>
      <c r="AG44" s="183"/>
      <c r="AH44" s="183"/>
      <c r="AI44" s="183"/>
      <c r="AJ44" s="183"/>
      <c r="AK44" s="183"/>
      <c r="AL44" s="183"/>
      <c r="AM44" s="183"/>
      <c r="AN44" s="183"/>
      <c r="AO44" s="184"/>
    </row>
    <row r="45" spans="1:41" ht="20.25" customHeight="1" x14ac:dyDescent="0.15">
      <c r="AE45" s="182"/>
      <c r="AF45" s="183"/>
      <c r="AG45" s="183"/>
      <c r="AH45" s="183"/>
      <c r="AI45" s="183"/>
      <c r="AJ45" s="183"/>
      <c r="AK45" s="183"/>
      <c r="AL45" s="183"/>
      <c r="AM45" s="183"/>
      <c r="AN45" s="183"/>
      <c r="AO45" s="184"/>
    </row>
    <row r="46" spans="1:41" ht="20.25" customHeight="1" thickBot="1" x14ac:dyDescent="0.2">
      <c r="AE46" s="185"/>
      <c r="AF46" s="186"/>
      <c r="AG46" s="186"/>
      <c r="AH46" s="186"/>
      <c r="AI46" s="186"/>
      <c r="AJ46" s="186"/>
      <c r="AK46" s="186"/>
      <c r="AL46" s="186"/>
      <c r="AM46" s="186"/>
      <c r="AN46" s="186"/>
      <c r="AO46" s="187"/>
    </row>
  </sheetData>
  <sheetProtection password="CC79" sheet="1" formatCells="0" selectLockedCells="1"/>
  <protectedRanges>
    <protectedRange sqref="AF35 AI36 V35:V37 AF37 K35:K38 AB38 AJ38" name="範囲3"/>
    <protectedRange sqref="AE19 AH19 AL19 I18:I21 AE21 AH21 AL21 G22:G26 AF26:AF27 F31 J31 N31 R31 V31 Z31 AD31 AH31 AL31" name="範囲2"/>
    <protectedRange sqref="Z3:Z4 AG3:AG4 AK3:AK4 W5:W9 AA10 AE10 AJ10" name="範囲1"/>
    <protectedRange sqref="F28 X28:X29" name="範囲2_1"/>
  </protectedRanges>
  <mergeCells count="119">
    <mergeCell ref="AF35:AK35"/>
    <mergeCell ref="AL35:AN35"/>
    <mergeCell ref="T35:U35"/>
    <mergeCell ref="I20:AO20"/>
    <mergeCell ref="F28:N29"/>
    <mergeCell ref="AF27:AL27"/>
    <mergeCell ref="I18:AO18"/>
    <mergeCell ref="AN28:AO29"/>
    <mergeCell ref="F26:F27"/>
    <mergeCell ref="F30:I30"/>
    <mergeCell ref="V31:X31"/>
    <mergeCell ref="Z31:AB31"/>
    <mergeCell ref="AH30:AO30"/>
    <mergeCell ref="V30:AC30"/>
    <mergeCell ref="J31:L31"/>
    <mergeCell ref="I37:J37"/>
    <mergeCell ref="F36:J36"/>
    <mergeCell ref="F37:G37"/>
    <mergeCell ref="K35:Q35"/>
    <mergeCell ref="V37:AA37"/>
    <mergeCell ref="I35:J35"/>
    <mergeCell ref="F38:G38"/>
    <mergeCell ref="I38:J38"/>
    <mergeCell ref="F35:G35"/>
    <mergeCell ref="AE42:AO46"/>
    <mergeCell ref="AE41:AO41"/>
    <mergeCell ref="Z38:AA38"/>
    <mergeCell ref="S38:Y38"/>
    <mergeCell ref="AB35:AC35"/>
    <mergeCell ref="K38:Q38"/>
    <mergeCell ref="AH38:AI38"/>
    <mergeCell ref="R30:U30"/>
    <mergeCell ref="F31:H31"/>
    <mergeCell ref="T37:U37"/>
    <mergeCell ref="N31:P31"/>
    <mergeCell ref="AJ38:AL38"/>
    <mergeCell ref="AB38:AD38"/>
    <mergeCell ref="AE38:AF38"/>
    <mergeCell ref="AM38:AN38"/>
    <mergeCell ref="AL31:AN31"/>
    <mergeCell ref="K36:Q36"/>
    <mergeCell ref="K37:Q37"/>
    <mergeCell ref="R31:T31"/>
    <mergeCell ref="J30:Q30"/>
    <mergeCell ref="AF37:AK37"/>
    <mergeCell ref="AI36:AK36"/>
    <mergeCell ref="AF36:AH36"/>
    <mergeCell ref="AD30:AG30"/>
    <mergeCell ref="AK3:AL3"/>
    <mergeCell ref="Z3:AD3"/>
    <mergeCell ref="AB37:AC37"/>
    <mergeCell ref="O28:S29"/>
    <mergeCell ref="V36:AA36"/>
    <mergeCell ref="V35:AA35"/>
    <mergeCell ref="AG3:AH3"/>
    <mergeCell ref="W6:AO6"/>
    <mergeCell ref="V25:W25"/>
    <mergeCell ref="AE21:AF21"/>
    <mergeCell ref="G22:AO22"/>
    <mergeCell ref="R8:U9"/>
    <mergeCell ref="R10:U10"/>
    <mergeCell ref="W10:Y10"/>
    <mergeCell ref="W9:AO9"/>
    <mergeCell ref="T36:U36"/>
    <mergeCell ref="AM26:AO26"/>
    <mergeCell ref="AM27:AO27"/>
    <mergeCell ref="X27:AB27"/>
    <mergeCell ref="X26:AB26"/>
    <mergeCell ref="AC27:AE27"/>
    <mergeCell ref="AH31:AJ31"/>
    <mergeCell ref="AL37:AN37"/>
    <mergeCell ref="F20:H20"/>
    <mergeCell ref="AM1:AO2"/>
    <mergeCell ref="AD31:AF31"/>
    <mergeCell ref="AL21:AO21"/>
    <mergeCell ref="D12:AI12"/>
    <mergeCell ref="C24:D24"/>
    <mergeCell ref="C25:D25"/>
    <mergeCell ref="C38:D38"/>
    <mergeCell ref="C37:D37"/>
    <mergeCell ref="C30:D31"/>
    <mergeCell ref="C35:D35"/>
    <mergeCell ref="C36:D36"/>
    <mergeCell ref="AL19:AO19"/>
    <mergeCell ref="I21:Z21"/>
    <mergeCell ref="C18:D19"/>
    <mergeCell ref="C20:D21"/>
    <mergeCell ref="F19:H19"/>
    <mergeCell ref="C22:D22"/>
    <mergeCell ref="AH19:AJ19"/>
    <mergeCell ref="AH21:AJ21"/>
    <mergeCell ref="W8:AO8"/>
    <mergeCell ref="W5:AO5"/>
    <mergeCell ref="C26:D27"/>
    <mergeCell ref="AJ10:AO10"/>
    <mergeCell ref="AE10:AH10"/>
    <mergeCell ref="O5:Q6"/>
    <mergeCell ref="R5:U6"/>
    <mergeCell ref="C28:D29"/>
    <mergeCell ref="F18:H18"/>
    <mergeCell ref="B14:AM15"/>
    <mergeCell ref="C23:D23"/>
    <mergeCell ref="AE19:AF19"/>
    <mergeCell ref="G25:U25"/>
    <mergeCell ref="G26:U27"/>
    <mergeCell ref="AA19:AD19"/>
    <mergeCell ref="AA21:AD21"/>
    <mergeCell ref="I19:Z19"/>
    <mergeCell ref="AA10:AC10"/>
    <mergeCell ref="F21:H21"/>
    <mergeCell ref="V26:W27"/>
    <mergeCell ref="X25:AO25"/>
    <mergeCell ref="T28:Z29"/>
    <mergeCell ref="G23:AO23"/>
    <mergeCell ref="G24:AO24"/>
    <mergeCell ref="AC26:AE26"/>
    <mergeCell ref="AA28:AF29"/>
    <mergeCell ref="AG28:AM29"/>
    <mergeCell ref="AF26:AL26"/>
  </mergeCells>
  <phoneticPr fontId="2"/>
  <conditionalFormatting sqref="F35:G35">
    <cfRule type="expression" dxfId="13" priority="3" stopIfTrue="1">
      <formula>$B$41="地下"</formula>
    </cfRule>
  </conditionalFormatting>
  <conditionalFormatting sqref="F37:G37">
    <cfRule type="expression" dxfId="12" priority="5" stopIfTrue="1">
      <formula>$B$43="地下"</formula>
    </cfRule>
  </conditionalFormatting>
  <conditionalFormatting sqref="F38:G38 I38:J38">
    <cfRule type="expression" dxfId="11" priority="7" stopIfTrue="1">
      <formula>$E$43="公道"</formula>
    </cfRule>
  </conditionalFormatting>
  <conditionalFormatting sqref="I35:J35">
    <cfRule type="expression" dxfId="10" priority="2" stopIfTrue="1">
      <formula>$B$41="地上"</formula>
    </cfRule>
  </conditionalFormatting>
  <conditionalFormatting sqref="I37:J37">
    <cfRule type="expression" dxfId="9" priority="6" stopIfTrue="1">
      <formula>$B$43="地上"</formula>
    </cfRule>
  </conditionalFormatting>
  <conditionalFormatting sqref="AD36">
    <cfRule type="expression" dxfId="8" priority="4" stopIfTrue="1">
      <formula>$E$41="ℓ"</formula>
    </cfRule>
  </conditionalFormatting>
  <conditionalFormatting sqref="AN36">
    <cfRule type="expression" dxfId="7" priority="1" stopIfTrue="1">
      <formula>$E$42="個"</formula>
    </cfRule>
  </conditionalFormatting>
  <dataValidations count="1">
    <dataValidation imeMode="halfAlpha" allowBlank="1" showInputMessage="1" showErrorMessage="1" sqref="AE19:AF19 AL21:AO21 AH21:AJ21 AE21:AF21 AL19:AO19 AH19:AJ19" xr:uid="{00000000-0002-0000-0000-000000000000}"/>
  </dataValidations>
  <printOptions horizontalCentered="1"/>
  <pageMargins left="0.39370078740157483" right="0.39370078740157483" top="0.19685039370078741" bottom="0.1968503937007874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O46"/>
  <sheetViews>
    <sheetView showZeros="0" zoomScale="115" workbookViewId="0">
      <selection activeCell="Z3" sqref="Z3:AD3"/>
    </sheetView>
  </sheetViews>
  <sheetFormatPr defaultColWidth="9" defaultRowHeight="20.25" customHeight="1" x14ac:dyDescent="0.15"/>
  <cols>
    <col min="1" max="1" width="2.625" style="77" customWidth="1"/>
    <col min="2" max="2" width="0.875" style="77" customWidth="1"/>
    <col min="3" max="4" width="8.125" style="77" customWidth="1"/>
    <col min="5" max="5" width="0.875" style="77" customWidth="1"/>
    <col min="6" max="43" width="2.125" style="77" customWidth="1"/>
    <col min="44" max="16384" width="9" style="77"/>
  </cols>
  <sheetData>
    <row r="1" spans="1:41" ht="20.25" customHeight="1" x14ac:dyDescent="0.15">
      <c r="A1" s="77" t="s">
        <v>156</v>
      </c>
      <c r="AK1" s="78"/>
      <c r="AL1" s="78"/>
      <c r="AM1" s="158" t="s">
        <v>63</v>
      </c>
      <c r="AN1" s="158"/>
      <c r="AO1" s="158"/>
    </row>
    <row r="2" spans="1:41" ht="20.25" customHeight="1" x14ac:dyDescent="0.15">
      <c r="AK2" s="78"/>
      <c r="AL2" s="78"/>
      <c r="AM2" s="158"/>
      <c r="AN2" s="158"/>
      <c r="AO2" s="158"/>
    </row>
    <row r="3" spans="1:41" ht="22.5" customHeight="1" x14ac:dyDescent="0.15">
      <c r="B3" s="77" t="s">
        <v>93</v>
      </c>
      <c r="Z3" s="131">
        <f>正本!Z3</f>
        <v>0</v>
      </c>
      <c r="AA3" s="131"/>
      <c r="AB3" s="131"/>
      <c r="AC3" s="131"/>
      <c r="AD3" s="131"/>
      <c r="AE3" s="77" t="s">
        <v>42</v>
      </c>
      <c r="AG3" s="131">
        <f>正本!AG3</f>
        <v>0</v>
      </c>
      <c r="AH3" s="131"/>
      <c r="AI3" s="77" t="s">
        <v>43</v>
      </c>
      <c r="AK3" s="131">
        <f>正本!AK3</f>
        <v>0</v>
      </c>
      <c r="AL3" s="131"/>
      <c r="AM3" s="77" t="s">
        <v>44</v>
      </c>
    </row>
    <row r="4" spans="1:41" ht="11.25" customHeight="1" x14ac:dyDescent="0.15">
      <c r="Z4" s="79"/>
      <c r="AA4" s="79"/>
      <c r="AB4" s="79"/>
      <c r="AC4" s="79"/>
      <c r="AD4" s="79"/>
      <c r="AG4" s="79"/>
      <c r="AH4" s="79"/>
      <c r="AK4" s="79"/>
      <c r="AL4" s="79"/>
    </row>
    <row r="5" spans="1:41" ht="22.5" customHeight="1" x14ac:dyDescent="0.15">
      <c r="O5" s="131" t="s">
        <v>186</v>
      </c>
      <c r="P5" s="131"/>
      <c r="Q5" s="131"/>
      <c r="R5" s="131" t="s">
        <v>187</v>
      </c>
      <c r="S5" s="131"/>
      <c r="T5" s="131"/>
      <c r="U5" s="131"/>
      <c r="W5" s="238">
        <f>正本!W5</f>
        <v>0</v>
      </c>
      <c r="X5" s="238"/>
      <c r="Y5" s="238"/>
      <c r="Z5" s="238"/>
      <c r="AA5" s="238"/>
      <c r="AB5" s="238"/>
      <c r="AC5" s="238"/>
      <c r="AD5" s="238"/>
      <c r="AE5" s="238"/>
      <c r="AF5" s="238"/>
      <c r="AG5" s="238"/>
      <c r="AH5" s="238"/>
      <c r="AI5" s="238"/>
      <c r="AJ5" s="238"/>
      <c r="AK5" s="238"/>
      <c r="AL5" s="238"/>
      <c r="AM5" s="238"/>
      <c r="AN5" s="238"/>
      <c r="AO5" s="238"/>
    </row>
    <row r="6" spans="1:41" ht="22.5" customHeight="1" x14ac:dyDescent="0.15">
      <c r="O6" s="131"/>
      <c r="P6" s="131"/>
      <c r="Q6" s="131"/>
      <c r="R6" s="131"/>
      <c r="S6" s="131"/>
      <c r="T6" s="131"/>
      <c r="U6" s="131"/>
      <c r="W6" s="238">
        <f>正本!W6</f>
        <v>0</v>
      </c>
      <c r="X6" s="238"/>
      <c r="Y6" s="238"/>
      <c r="Z6" s="238"/>
      <c r="AA6" s="238"/>
      <c r="AB6" s="238"/>
      <c r="AC6" s="238"/>
      <c r="AD6" s="238"/>
      <c r="AE6" s="238"/>
      <c r="AF6" s="238"/>
      <c r="AG6" s="238"/>
      <c r="AH6" s="238"/>
      <c r="AI6" s="238"/>
      <c r="AJ6" s="238"/>
      <c r="AK6" s="238"/>
      <c r="AL6" s="238"/>
      <c r="AM6" s="238"/>
      <c r="AN6" s="238"/>
      <c r="AO6" s="238"/>
    </row>
    <row r="7" spans="1:41" ht="7.5" customHeight="1" x14ac:dyDescent="0.15">
      <c r="O7" s="79"/>
      <c r="P7" s="79"/>
      <c r="Q7" s="79"/>
      <c r="R7" s="79"/>
      <c r="S7" s="79"/>
      <c r="T7" s="79"/>
      <c r="U7" s="79"/>
    </row>
    <row r="8" spans="1:41" ht="22.5" customHeight="1" x14ac:dyDescent="0.15">
      <c r="R8" s="131" t="s">
        <v>188</v>
      </c>
      <c r="S8" s="131"/>
      <c r="T8" s="131"/>
      <c r="U8" s="131"/>
      <c r="W8" s="238">
        <f>正本!W8</f>
        <v>0</v>
      </c>
      <c r="X8" s="238"/>
      <c r="Y8" s="238"/>
      <c r="Z8" s="238"/>
      <c r="AA8" s="238"/>
      <c r="AB8" s="238"/>
      <c r="AC8" s="238"/>
      <c r="AD8" s="238"/>
      <c r="AE8" s="238"/>
      <c r="AF8" s="238"/>
      <c r="AG8" s="238"/>
      <c r="AH8" s="238"/>
      <c r="AI8" s="238"/>
      <c r="AJ8" s="238"/>
      <c r="AK8" s="238"/>
      <c r="AL8" s="238"/>
      <c r="AM8" s="238"/>
      <c r="AN8" s="238"/>
      <c r="AO8" s="238"/>
    </row>
    <row r="9" spans="1:41" ht="22.5" customHeight="1" x14ac:dyDescent="0.15">
      <c r="R9" s="131"/>
      <c r="S9" s="131"/>
      <c r="T9" s="131"/>
      <c r="U9" s="131"/>
      <c r="W9" s="238">
        <f>正本!W9</f>
        <v>0</v>
      </c>
      <c r="X9" s="238"/>
      <c r="Y9" s="238"/>
      <c r="Z9" s="238"/>
      <c r="AA9" s="238"/>
      <c r="AB9" s="238"/>
      <c r="AC9" s="238"/>
      <c r="AD9" s="238"/>
      <c r="AE9" s="238"/>
      <c r="AF9" s="238"/>
      <c r="AG9" s="238"/>
      <c r="AH9" s="238"/>
      <c r="AI9" s="238"/>
      <c r="AJ9" s="238"/>
      <c r="AK9" s="238"/>
      <c r="AL9" s="238"/>
      <c r="AM9" s="238"/>
      <c r="AN9" s="238"/>
      <c r="AO9" s="238"/>
    </row>
    <row r="10" spans="1:41" ht="20.25" customHeight="1" x14ac:dyDescent="0.15">
      <c r="R10" s="131" t="s">
        <v>189</v>
      </c>
      <c r="S10" s="131"/>
      <c r="T10" s="131"/>
      <c r="U10" s="131"/>
      <c r="W10" s="131">
        <f>正本!W10</f>
        <v>0</v>
      </c>
      <c r="X10" s="131"/>
      <c r="Y10" s="131"/>
      <c r="Z10" s="79" t="s">
        <v>64</v>
      </c>
      <c r="AA10" s="237">
        <f>正本!AA10</f>
        <v>0</v>
      </c>
      <c r="AB10" s="131"/>
      <c r="AC10" s="131"/>
      <c r="AD10" s="79" t="s">
        <v>65</v>
      </c>
      <c r="AE10" s="237">
        <f>正本!AE10</f>
        <v>0</v>
      </c>
      <c r="AF10" s="131"/>
      <c r="AG10" s="131"/>
      <c r="AH10" s="131"/>
      <c r="AI10" s="79"/>
      <c r="AJ10" s="171"/>
      <c r="AK10" s="171"/>
      <c r="AL10" s="171"/>
      <c r="AM10" s="171"/>
      <c r="AN10" s="171"/>
      <c r="AO10" s="171"/>
    </row>
    <row r="11" spans="1:41" ht="8.1" customHeight="1" x14ac:dyDescent="0.15">
      <c r="AA11" s="81"/>
      <c r="AD11" s="79"/>
      <c r="AF11" s="81"/>
      <c r="AI11" s="79"/>
      <c r="AJ11" s="80"/>
      <c r="AK11" s="80"/>
      <c r="AL11" s="80"/>
      <c r="AM11" s="80"/>
      <c r="AN11" s="80"/>
      <c r="AO11" s="80"/>
    </row>
    <row r="12" spans="1:41" ht="21.95" customHeight="1" x14ac:dyDescent="0.15">
      <c r="B12" s="82"/>
      <c r="C12" s="82"/>
      <c r="D12" s="163" t="s">
        <v>155</v>
      </c>
      <c r="E12" s="163"/>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82"/>
      <c r="AK12" s="82"/>
      <c r="AL12" s="82"/>
      <c r="AM12" s="82"/>
      <c r="AN12" s="82"/>
      <c r="AO12" s="82"/>
    </row>
    <row r="13" spans="1:41" ht="15.75" customHeight="1" x14ac:dyDescent="0.15">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41" ht="12.75" customHeight="1" x14ac:dyDescent="0.15">
      <c r="B14" s="136" t="s">
        <v>157</v>
      </c>
      <c r="C14" s="136"/>
      <c r="D14" s="136"/>
      <c r="E14" s="136"/>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84"/>
      <c r="AO14" s="84"/>
    </row>
    <row r="15" spans="1:41" ht="12.75" customHeight="1" x14ac:dyDescent="0.15">
      <c r="B15" s="136"/>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136"/>
      <c r="AA15" s="136"/>
      <c r="AB15" s="136"/>
      <c r="AC15" s="136"/>
      <c r="AD15" s="136"/>
      <c r="AE15" s="136"/>
      <c r="AF15" s="136"/>
      <c r="AG15" s="136"/>
      <c r="AH15" s="136"/>
      <c r="AI15" s="136"/>
      <c r="AJ15" s="136"/>
      <c r="AK15" s="136"/>
      <c r="AL15" s="136"/>
      <c r="AM15" s="136"/>
      <c r="AN15" s="84"/>
      <c r="AO15" s="84"/>
    </row>
    <row r="16" spans="1:41" ht="8.1" customHeight="1" x14ac:dyDescent="0.15">
      <c r="B16" s="84"/>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row>
    <row r="17" spans="1:41" s="84" customFormat="1" ht="20.25" customHeight="1" thickBot="1" x14ac:dyDescent="0.2">
      <c r="A17" s="85">
        <v>1</v>
      </c>
      <c r="B17" s="85" t="s">
        <v>45</v>
      </c>
      <c r="C17" s="85"/>
      <c r="D17" s="85"/>
      <c r="E17" s="85"/>
    </row>
    <row r="18" spans="1:41" ht="17.100000000000001" customHeight="1" x14ac:dyDescent="0.15">
      <c r="B18" s="86"/>
      <c r="C18" s="168" t="s">
        <v>94</v>
      </c>
      <c r="D18" s="168"/>
      <c r="E18" s="87"/>
      <c r="F18" s="134" t="s">
        <v>46</v>
      </c>
      <c r="G18" s="135"/>
      <c r="H18" s="135"/>
      <c r="I18" s="232">
        <f>正本!I18</f>
        <v>0</v>
      </c>
      <c r="J18" s="232"/>
      <c r="K18" s="232"/>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c r="AN18" s="232"/>
      <c r="AO18" s="233"/>
    </row>
    <row r="19" spans="1:41" ht="17.100000000000001" customHeight="1" x14ac:dyDescent="0.15">
      <c r="B19" s="88"/>
      <c r="C19" s="133"/>
      <c r="D19" s="133"/>
      <c r="E19" s="89"/>
      <c r="F19" s="145" t="s">
        <v>47</v>
      </c>
      <c r="G19" s="146"/>
      <c r="H19" s="146"/>
      <c r="I19" s="229">
        <f>正本!I19</f>
        <v>0</v>
      </c>
      <c r="J19" s="229"/>
      <c r="K19" s="229"/>
      <c r="L19" s="229"/>
      <c r="M19" s="229"/>
      <c r="N19" s="229"/>
      <c r="O19" s="229"/>
      <c r="P19" s="229"/>
      <c r="Q19" s="229"/>
      <c r="R19" s="229"/>
      <c r="S19" s="229"/>
      <c r="T19" s="229"/>
      <c r="U19" s="229"/>
      <c r="V19" s="229"/>
      <c r="W19" s="229"/>
      <c r="X19" s="229"/>
      <c r="Y19" s="229"/>
      <c r="Z19" s="229"/>
      <c r="AA19" s="142" t="s">
        <v>189</v>
      </c>
      <c r="AB19" s="142"/>
      <c r="AC19" s="142"/>
      <c r="AD19" s="142"/>
      <c r="AE19" s="234">
        <f>正本!AE19</f>
        <v>0</v>
      </c>
      <c r="AF19" s="235"/>
      <c r="AG19" s="90" t="s">
        <v>64</v>
      </c>
      <c r="AH19" s="142">
        <f>正本!AH19</f>
        <v>0</v>
      </c>
      <c r="AI19" s="146"/>
      <c r="AJ19" s="146"/>
      <c r="AK19" s="91" t="s">
        <v>65</v>
      </c>
      <c r="AL19" s="236">
        <f>正本!AL19</f>
        <v>0</v>
      </c>
      <c r="AM19" s="148"/>
      <c r="AN19" s="148"/>
      <c r="AO19" s="180"/>
    </row>
    <row r="20" spans="1:41" ht="17.100000000000001" customHeight="1" x14ac:dyDescent="0.15">
      <c r="B20" s="92"/>
      <c r="C20" s="132" t="s">
        <v>95</v>
      </c>
      <c r="D20" s="132"/>
      <c r="E20" s="93"/>
      <c r="F20" s="181" t="s">
        <v>46</v>
      </c>
      <c r="G20" s="157"/>
      <c r="H20" s="157"/>
      <c r="I20" s="230">
        <f>正本!I20</f>
        <v>0</v>
      </c>
      <c r="J20" s="230"/>
      <c r="K20" s="230"/>
      <c r="L20" s="230"/>
      <c r="M20" s="230"/>
      <c r="N20" s="230"/>
      <c r="O20" s="230"/>
      <c r="P20" s="230"/>
      <c r="Q20" s="230"/>
      <c r="R20" s="230"/>
      <c r="S20" s="230"/>
      <c r="T20" s="230"/>
      <c r="U20" s="230"/>
      <c r="V20" s="230"/>
      <c r="W20" s="230"/>
      <c r="X20" s="230"/>
      <c r="Y20" s="230"/>
      <c r="Z20" s="230"/>
      <c r="AA20" s="230"/>
      <c r="AB20" s="230"/>
      <c r="AC20" s="230"/>
      <c r="AD20" s="230"/>
      <c r="AE20" s="230"/>
      <c r="AF20" s="230"/>
      <c r="AG20" s="230"/>
      <c r="AH20" s="230"/>
      <c r="AI20" s="230"/>
      <c r="AJ20" s="230"/>
      <c r="AK20" s="230"/>
      <c r="AL20" s="230"/>
      <c r="AM20" s="230"/>
      <c r="AN20" s="230"/>
      <c r="AO20" s="231"/>
    </row>
    <row r="21" spans="1:41" ht="17.100000000000001" customHeight="1" x14ac:dyDescent="0.15">
      <c r="B21" s="88"/>
      <c r="C21" s="133"/>
      <c r="D21" s="133"/>
      <c r="E21" s="89"/>
      <c r="F21" s="145" t="s">
        <v>47</v>
      </c>
      <c r="G21" s="146"/>
      <c r="H21" s="146"/>
      <c r="I21" s="229">
        <f>正本!I21</f>
        <v>0</v>
      </c>
      <c r="J21" s="229"/>
      <c r="K21" s="229"/>
      <c r="L21" s="229"/>
      <c r="M21" s="229"/>
      <c r="N21" s="229"/>
      <c r="O21" s="229"/>
      <c r="P21" s="229"/>
      <c r="Q21" s="229"/>
      <c r="R21" s="229"/>
      <c r="S21" s="229"/>
      <c r="T21" s="229"/>
      <c r="U21" s="229"/>
      <c r="V21" s="229"/>
      <c r="W21" s="229"/>
      <c r="X21" s="229"/>
      <c r="Y21" s="229"/>
      <c r="Z21" s="229"/>
      <c r="AA21" s="142" t="s">
        <v>189</v>
      </c>
      <c r="AB21" s="142"/>
      <c r="AC21" s="142"/>
      <c r="AD21" s="142"/>
      <c r="AE21" s="234">
        <f>正本!AE21</f>
        <v>0</v>
      </c>
      <c r="AF21" s="235"/>
      <c r="AG21" s="90" t="s">
        <v>64</v>
      </c>
      <c r="AH21" s="142">
        <f>正本!AH21</f>
        <v>0</v>
      </c>
      <c r="AI21" s="146"/>
      <c r="AJ21" s="146"/>
      <c r="AK21" s="91" t="s">
        <v>65</v>
      </c>
      <c r="AL21" s="236">
        <f>正本!AL21</f>
        <v>0</v>
      </c>
      <c r="AM21" s="148"/>
      <c r="AN21" s="148"/>
      <c r="AO21" s="180"/>
    </row>
    <row r="22" spans="1:41" ht="24" customHeight="1" x14ac:dyDescent="0.15">
      <c r="B22" s="94"/>
      <c r="C22" s="137" t="s">
        <v>96</v>
      </c>
      <c r="D22" s="137"/>
      <c r="E22" s="95"/>
      <c r="F22" s="96"/>
      <c r="G22" s="224">
        <f>正本!G22</f>
        <v>0</v>
      </c>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4"/>
      <c r="AL22" s="224"/>
      <c r="AM22" s="224"/>
      <c r="AN22" s="224"/>
      <c r="AO22" s="225"/>
    </row>
    <row r="23" spans="1:41" ht="24" customHeight="1" x14ac:dyDescent="0.15">
      <c r="B23" s="94"/>
      <c r="C23" s="137" t="s">
        <v>85</v>
      </c>
      <c r="D23" s="137"/>
      <c r="E23" s="95"/>
      <c r="F23" s="96"/>
      <c r="G23" s="224">
        <f>正本!G23</f>
        <v>0</v>
      </c>
      <c r="H23" s="224"/>
      <c r="I23" s="224"/>
      <c r="J23" s="224"/>
      <c r="K23" s="224"/>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4"/>
      <c r="AJ23" s="224"/>
      <c r="AK23" s="224"/>
      <c r="AL23" s="224"/>
      <c r="AM23" s="224"/>
      <c r="AN23" s="224"/>
      <c r="AO23" s="225"/>
    </row>
    <row r="24" spans="1:41" ht="24" customHeight="1" x14ac:dyDescent="0.15">
      <c r="B24" s="94"/>
      <c r="C24" s="137" t="s">
        <v>86</v>
      </c>
      <c r="D24" s="137"/>
      <c r="E24" s="95"/>
      <c r="F24" s="97"/>
      <c r="G24" s="224">
        <f>正本!G24</f>
        <v>0</v>
      </c>
      <c r="H24" s="224"/>
      <c r="I24" s="224"/>
      <c r="J24" s="224"/>
      <c r="K24" s="224"/>
      <c r="L24" s="224"/>
      <c r="M24" s="224"/>
      <c r="N24" s="224"/>
      <c r="O24" s="224"/>
      <c r="P24" s="224"/>
      <c r="Q24" s="224"/>
      <c r="R24" s="224"/>
      <c r="S24" s="224"/>
      <c r="T24" s="224"/>
      <c r="U24" s="224"/>
      <c r="V24" s="224"/>
      <c r="W24" s="224"/>
      <c r="X24" s="224"/>
      <c r="Y24" s="224"/>
      <c r="Z24" s="224"/>
      <c r="AA24" s="224"/>
      <c r="AB24" s="224"/>
      <c r="AC24" s="224"/>
      <c r="AD24" s="224"/>
      <c r="AE24" s="224"/>
      <c r="AF24" s="224"/>
      <c r="AG24" s="224"/>
      <c r="AH24" s="224"/>
      <c r="AI24" s="224"/>
      <c r="AJ24" s="224"/>
      <c r="AK24" s="224"/>
      <c r="AL24" s="224"/>
      <c r="AM24" s="224"/>
      <c r="AN24" s="224"/>
      <c r="AO24" s="225"/>
    </row>
    <row r="25" spans="1:41" ht="24" customHeight="1" x14ac:dyDescent="0.15">
      <c r="B25" s="94"/>
      <c r="C25" s="137" t="s">
        <v>87</v>
      </c>
      <c r="D25" s="137"/>
      <c r="E25" s="95"/>
      <c r="F25" s="98"/>
      <c r="G25" s="226">
        <f>正本!G25</f>
        <v>0</v>
      </c>
      <c r="H25" s="226"/>
      <c r="I25" s="226"/>
      <c r="J25" s="226"/>
      <c r="K25" s="226"/>
      <c r="L25" s="226"/>
      <c r="M25" s="226"/>
      <c r="N25" s="226"/>
      <c r="O25" s="226"/>
      <c r="P25" s="226"/>
      <c r="Q25" s="226"/>
      <c r="R25" s="226"/>
      <c r="S25" s="226"/>
      <c r="T25" s="226"/>
      <c r="U25" s="226"/>
      <c r="V25" s="178" t="s">
        <v>3</v>
      </c>
      <c r="W25" s="178"/>
      <c r="X25" s="149"/>
      <c r="Y25" s="149"/>
      <c r="Z25" s="149"/>
      <c r="AA25" s="149"/>
      <c r="AB25" s="149"/>
      <c r="AC25" s="149"/>
      <c r="AD25" s="149"/>
      <c r="AE25" s="149"/>
      <c r="AF25" s="149"/>
      <c r="AG25" s="149"/>
      <c r="AH25" s="149"/>
      <c r="AI25" s="149"/>
      <c r="AJ25" s="149"/>
      <c r="AK25" s="149"/>
      <c r="AL25" s="149"/>
      <c r="AM25" s="149"/>
      <c r="AN25" s="149"/>
      <c r="AO25" s="150"/>
    </row>
    <row r="26" spans="1:41" ht="17.100000000000001" customHeight="1" x14ac:dyDescent="0.15">
      <c r="B26" s="92"/>
      <c r="C26" s="132" t="s">
        <v>192</v>
      </c>
      <c r="D26" s="132"/>
      <c r="E26" s="93"/>
      <c r="F26" s="212"/>
      <c r="G26" s="227">
        <f>正本!G26</f>
        <v>0</v>
      </c>
      <c r="H26" s="227"/>
      <c r="I26" s="227"/>
      <c r="J26" s="227"/>
      <c r="K26" s="227"/>
      <c r="L26" s="227"/>
      <c r="M26" s="227"/>
      <c r="N26" s="227"/>
      <c r="O26" s="227"/>
      <c r="P26" s="227"/>
      <c r="Q26" s="227"/>
      <c r="R26" s="227"/>
      <c r="S26" s="227"/>
      <c r="T26" s="227"/>
      <c r="U26" s="227"/>
      <c r="V26" s="147" t="s">
        <v>3</v>
      </c>
      <c r="W26" s="147"/>
      <c r="X26" s="157" t="s">
        <v>48</v>
      </c>
      <c r="Y26" s="157"/>
      <c r="Z26" s="157"/>
      <c r="AA26" s="157"/>
      <c r="AB26" s="157"/>
      <c r="AC26" s="157" t="s">
        <v>49</v>
      </c>
      <c r="AD26" s="157"/>
      <c r="AE26" s="157"/>
      <c r="AF26" s="239">
        <f>正本!AF26</f>
        <v>0</v>
      </c>
      <c r="AG26" s="239"/>
      <c r="AH26" s="239"/>
      <c r="AI26" s="239"/>
      <c r="AJ26" s="239"/>
      <c r="AK26" s="239"/>
      <c r="AL26" s="239"/>
      <c r="AM26" s="147" t="s">
        <v>3</v>
      </c>
      <c r="AN26" s="147"/>
      <c r="AO26" s="179"/>
    </row>
    <row r="27" spans="1:41" ht="17.100000000000001" customHeight="1" x14ac:dyDescent="0.15">
      <c r="B27" s="88"/>
      <c r="C27" s="133"/>
      <c r="D27" s="133"/>
      <c r="E27" s="89"/>
      <c r="F27" s="213"/>
      <c r="G27" s="228"/>
      <c r="H27" s="228"/>
      <c r="I27" s="228"/>
      <c r="J27" s="228"/>
      <c r="K27" s="228"/>
      <c r="L27" s="228"/>
      <c r="M27" s="228"/>
      <c r="N27" s="228"/>
      <c r="O27" s="228"/>
      <c r="P27" s="228"/>
      <c r="Q27" s="228"/>
      <c r="R27" s="228"/>
      <c r="S27" s="228"/>
      <c r="T27" s="228"/>
      <c r="U27" s="228"/>
      <c r="V27" s="148"/>
      <c r="W27" s="148"/>
      <c r="X27" s="146"/>
      <c r="Y27" s="146"/>
      <c r="Z27" s="146"/>
      <c r="AA27" s="146"/>
      <c r="AB27" s="146"/>
      <c r="AC27" s="146" t="s">
        <v>50</v>
      </c>
      <c r="AD27" s="146"/>
      <c r="AE27" s="146"/>
      <c r="AF27" s="240">
        <f>正本!AF27</f>
        <v>0</v>
      </c>
      <c r="AG27" s="240"/>
      <c r="AH27" s="240"/>
      <c r="AI27" s="240"/>
      <c r="AJ27" s="240"/>
      <c r="AK27" s="240"/>
      <c r="AL27" s="240"/>
      <c r="AM27" s="148" t="s">
        <v>3</v>
      </c>
      <c r="AN27" s="148"/>
      <c r="AO27" s="180"/>
    </row>
    <row r="28" spans="1:41" ht="17.100000000000001" customHeight="1" x14ac:dyDescent="0.15">
      <c r="B28" s="92"/>
      <c r="C28" s="132" t="s">
        <v>88</v>
      </c>
      <c r="D28" s="132"/>
      <c r="E28" s="93"/>
      <c r="F28" s="220">
        <f>正本!F28</f>
        <v>0</v>
      </c>
      <c r="G28" s="221"/>
      <c r="H28" s="221"/>
      <c r="I28" s="221"/>
      <c r="J28" s="221"/>
      <c r="K28" s="221"/>
      <c r="L28" s="221"/>
      <c r="M28" s="221"/>
      <c r="N28" s="221"/>
      <c r="O28" s="174" t="s">
        <v>184</v>
      </c>
      <c r="P28" s="174"/>
      <c r="Q28" s="174"/>
      <c r="R28" s="174"/>
      <c r="S28" s="174"/>
      <c r="T28" s="221">
        <f>正本!T28</f>
        <v>0</v>
      </c>
      <c r="U28" s="221"/>
      <c r="V28" s="221"/>
      <c r="W28" s="221"/>
      <c r="X28" s="221"/>
      <c r="Y28" s="221"/>
      <c r="Z28" s="221"/>
      <c r="AA28" s="157" t="s">
        <v>185</v>
      </c>
      <c r="AB28" s="157"/>
      <c r="AC28" s="157"/>
      <c r="AD28" s="157"/>
      <c r="AE28" s="157"/>
      <c r="AF28" s="157"/>
      <c r="AG28" s="221">
        <f>正本!AG28</f>
        <v>0</v>
      </c>
      <c r="AH28" s="221"/>
      <c r="AI28" s="221"/>
      <c r="AJ28" s="221"/>
      <c r="AK28" s="221"/>
      <c r="AL28" s="221"/>
      <c r="AM28" s="221"/>
      <c r="AN28" s="157" t="s">
        <v>0</v>
      </c>
      <c r="AO28" s="210"/>
    </row>
    <row r="29" spans="1:41" ht="17.100000000000001" customHeight="1" x14ac:dyDescent="0.15">
      <c r="B29" s="88"/>
      <c r="C29" s="133"/>
      <c r="D29" s="133"/>
      <c r="E29" s="89"/>
      <c r="F29" s="222"/>
      <c r="G29" s="223"/>
      <c r="H29" s="223"/>
      <c r="I29" s="223"/>
      <c r="J29" s="223"/>
      <c r="K29" s="223"/>
      <c r="L29" s="223"/>
      <c r="M29" s="223"/>
      <c r="N29" s="223"/>
      <c r="O29" s="175"/>
      <c r="P29" s="175"/>
      <c r="Q29" s="175"/>
      <c r="R29" s="175"/>
      <c r="S29" s="175"/>
      <c r="T29" s="223"/>
      <c r="U29" s="223"/>
      <c r="V29" s="223"/>
      <c r="W29" s="223"/>
      <c r="X29" s="223"/>
      <c r="Y29" s="223"/>
      <c r="Z29" s="223"/>
      <c r="AA29" s="146"/>
      <c r="AB29" s="146"/>
      <c r="AC29" s="146"/>
      <c r="AD29" s="146"/>
      <c r="AE29" s="146"/>
      <c r="AF29" s="146"/>
      <c r="AG29" s="223"/>
      <c r="AH29" s="223"/>
      <c r="AI29" s="223"/>
      <c r="AJ29" s="223"/>
      <c r="AK29" s="223"/>
      <c r="AL29" s="223"/>
      <c r="AM29" s="223"/>
      <c r="AN29" s="146"/>
      <c r="AO29" s="211"/>
    </row>
    <row r="30" spans="1:41" ht="17.100000000000001" customHeight="1" x14ac:dyDescent="0.15">
      <c r="B30" s="92"/>
      <c r="C30" s="132" t="s">
        <v>89</v>
      </c>
      <c r="D30" s="132"/>
      <c r="E30" s="93"/>
      <c r="F30" s="181" t="s">
        <v>51</v>
      </c>
      <c r="G30" s="157"/>
      <c r="H30" s="157"/>
      <c r="I30" s="157"/>
      <c r="J30" s="157"/>
      <c r="K30" s="157"/>
      <c r="L30" s="157"/>
      <c r="M30" s="157"/>
      <c r="N30" s="157"/>
      <c r="O30" s="157"/>
      <c r="P30" s="157"/>
      <c r="Q30" s="197"/>
      <c r="R30" s="181" t="s">
        <v>190</v>
      </c>
      <c r="S30" s="157"/>
      <c r="T30" s="157"/>
      <c r="U30" s="157"/>
      <c r="V30" s="157"/>
      <c r="W30" s="157"/>
      <c r="X30" s="157"/>
      <c r="Y30" s="157"/>
      <c r="Z30" s="157"/>
      <c r="AA30" s="157"/>
      <c r="AB30" s="157"/>
      <c r="AC30" s="197"/>
      <c r="AD30" s="181" t="s">
        <v>52</v>
      </c>
      <c r="AE30" s="157"/>
      <c r="AF30" s="157"/>
      <c r="AG30" s="157"/>
      <c r="AH30" s="157"/>
      <c r="AI30" s="157"/>
      <c r="AJ30" s="157"/>
      <c r="AK30" s="157"/>
      <c r="AL30" s="157"/>
      <c r="AM30" s="157"/>
      <c r="AN30" s="157"/>
      <c r="AO30" s="210"/>
    </row>
    <row r="31" spans="1:41" ht="17.100000000000001" customHeight="1" thickBot="1" x14ac:dyDescent="0.2">
      <c r="B31" s="99"/>
      <c r="C31" s="165"/>
      <c r="D31" s="165"/>
      <c r="E31" s="100"/>
      <c r="F31" s="217">
        <f>正本!F31</f>
        <v>0</v>
      </c>
      <c r="G31" s="218"/>
      <c r="H31" s="218"/>
      <c r="I31" s="101" t="s">
        <v>42</v>
      </c>
      <c r="J31" s="219">
        <f>正本!J31</f>
        <v>0</v>
      </c>
      <c r="K31" s="218"/>
      <c r="L31" s="218"/>
      <c r="M31" s="101" t="s">
        <v>43</v>
      </c>
      <c r="N31" s="218">
        <f>正本!N31</f>
        <v>0</v>
      </c>
      <c r="O31" s="218"/>
      <c r="P31" s="218"/>
      <c r="Q31" s="102" t="s">
        <v>44</v>
      </c>
      <c r="R31" s="217">
        <f>正本!R31</f>
        <v>0</v>
      </c>
      <c r="S31" s="218"/>
      <c r="T31" s="218"/>
      <c r="U31" s="101" t="s">
        <v>42</v>
      </c>
      <c r="V31" s="219">
        <f>正本!V31</f>
        <v>0</v>
      </c>
      <c r="W31" s="218"/>
      <c r="X31" s="218"/>
      <c r="Y31" s="101" t="s">
        <v>43</v>
      </c>
      <c r="Z31" s="219">
        <f>正本!Z31</f>
        <v>0</v>
      </c>
      <c r="AA31" s="218"/>
      <c r="AB31" s="218"/>
      <c r="AC31" s="102" t="s">
        <v>44</v>
      </c>
      <c r="AD31" s="217">
        <f>正本!AD31</f>
        <v>0</v>
      </c>
      <c r="AE31" s="218"/>
      <c r="AF31" s="218"/>
      <c r="AG31" s="101" t="s">
        <v>42</v>
      </c>
      <c r="AH31" s="219">
        <f>正本!AH31</f>
        <v>0</v>
      </c>
      <c r="AI31" s="218"/>
      <c r="AJ31" s="218"/>
      <c r="AK31" s="101" t="s">
        <v>43</v>
      </c>
      <c r="AL31" s="219">
        <f>正本!AL31</f>
        <v>0</v>
      </c>
      <c r="AM31" s="218"/>
      <c r="AN31" s="218"/>
      <c r="AO31" s="103" t="s">
        <v>44</v>
      </c>
    </row>
    <row r="32" spans="1:41" ht="12" customHeight="1" x14ac:dyDescent="0.15">
      <c r="B32" s="104"/>
      <c r="C32" s="104"/>
      <c r="D32" s="104"/>
      <c r="E32" s="104"/>
      <c r="I32" s="105"/>
      <c r="M32" s="105"/>
      <c r="Q32" s="105"/>
      <c r="U32" s="105"/>
      <c r="Y32" s="105"/>
      <c r="AC32" s="105"/>
      <c r="AG32" s="105"/>
      <c r="AK32" s="105"/>
      <c r="AO32" s="105"/>
    </row>
    <row r="33" spans="1:41" s="84" customFormat="1" ht="15.75" customHeight="1" x14ac:dyDescent="0.15">
      <c r="A33" s="85">
        <v>2</v>
      </c>
      <c r="B33" s="85" t="s">
        <v>158</v>
      </c>
      <c r="C33" s="85"/>
      <c r="D33" s="85"/>
      <c r="E33" s="85"/>
    </row>
    <row r="34" spans="1:41" s="84" customFormat="1" ht="5.0999999999999996" customHeight="1" thickBot="1" x14ac:dyDescent="0.2">
      <c r="B34" s="85"/>
      <c r="C34" s="85"/>
      <c r="D34" s="85"/>
      <c r="E34" s="85"/>
      <c r="AO34" s="106"/>
    </row>
    <row r="35" spans="1:41" ht="29.25" customHeight="1" x14ac:dyDescent="0.15">
      <c r="B35" s="107"/>
      <c r="C35" s="166" t="s">
        <v>193</v>
      </c>
      <c r="D35" s="167"/>
      <c r="E35" s="108"/>
      <c r="F35" s="202" t="s">
        <v>53</v>
      </c>
      <c r="G35" s="203"/>
      <c r="H35" s="109" t="s">
        <v>56</v>
      </c>
      <c r="I35" s="194" t="s">
        <v>54</v>
      </c>
      <c r="J35" s="194"/>
      <c r="K35" s="216">
        <f>正本!K35</f>
        <v>0</v>
      </c>
      <c r="L35" s="216"/>
      <c r="M35" s="216"/>
      <c r="N35" s="216"/>
      <c r="O35" s="216"/>
      <c r="P35" s="216"/>
      <c r="Q35" s="216"/>
      <c r="R35" s="110" t="s">
        <v>0</v>
      </c>
      <c r="S35" s="111" t="s">
        <v>66</v>
      </c>
      <c r="T35" s="194"/>
      <c r="U35" s="194"/>
      <c r="V35" s="216">
        <f>正本!V35</f>
        <v>0</v>
      </c>
      <c r="W35" s="216"/>
      <c r="X35" s="216"/>
      <c r="Y35" s="216"/>
      <c r="Z35" s="216"/>
      <c r="AA35" s="216"/>
      <c r="AB35" s="194" t="s">
        <v>76</v>
      </c>
      <c r="AC35" s="194"/>
      <c r="AD35" s="111" t="s">
        <v>66</v>
      </c>
      <c r="AE35" s="111"/>
      <c r="AF35" s="216">
        <f>正本!AF35</f>
        <v>0</v>
      </c>
      <c r="AG35" s="216"/>
      <c r="AH35" s="216"/>
      <c r="AI35" s="216"/>
      <c r="AJ35" s="216"/>
      <c r="AK35" s="216"/>
      <c r="AL35" s="194" t="s">
        <v>3</v>
      </c>
      <c r="AM35" s="194"/>
      <c r="AN35" s="194"/>
      <c r="AO35" s="112"/>
    </row>
    <row r="36" spans="1:41" ht="23.1" customHeight="1" x14ac:dyDescent="0.15">
      <c r="B36" s="94"/>
      <c r="C36" s="137" t="s">
        <v>90</v>
      </c>
      <c r="D36" s="137"/>
      <c r="E36" s="95"/>
      <c r="F36" s="198" t="s">
        <v>70</v>
      </c>
      <c r="G36" s="173"/>
      <c r="H36" s="173"/>
      <c r="I36" s="173"/>
      <c r="J36" s="173"/>
      <c r="K36" s="214">
        <f>正本!K36</f>
        <v>0</v>
      </c>
      <c r="L36" s="214"/>
      <c r="M36" s="214"/>
      <c r="N36" s="214"/>
      <c r="O36" s="214"/>
      <c r="P36" s="214"/>
      <c r="Q36" s="214"/>
      <c r="R36" s="114"/>
      <c r="S36" s="114" t="s">
        <v>66</v>
      </c>
      <c r="T36" s="173" t="s">
        <v>68</v>
      </c>
      <c r="U36" s="173"/>
      <c r="V36" s="214">
        <f>正本!V36</f>
        <v>0</v>
      </c>
      <c r="W36" s="214"/>
      <c r="X36" s="214"/>
      <c r="Y36" s="214"/>
      <c r="Z36" s="214"/>
      <c r="AA36" s="214"/>
      <c r="AB36" s="113" t="s">
        <v>79</v>
      </c>
      <c r="AC36" s="113"/>
      <c r="AD36" s="113"/>
      <c r="AE36" s="114" t="s">
        <v>66</v>
      </c>
      <c r="AF36" s="173" t="s">
        <v>80</v>
      </c>
      <c r="AG36" s="173"/>
      <c r="AH36" s="173"/>
      <c r="AI36" s="214">
        <f>正本!AI36</f>
        <v>0</v>
      </c>
      <c r="AJ36" s="214"/>
      <c r="AK36" s="214"/>
      <c r="AL36" s="114" t="s">
        <v>9</v>
      </c>
      <c r="AM36" s="114"/>
      <c r="AN36" s="114"/>
      <c r="AO36" s="115"/>
    </row>
    <row r="37" spans="1:41" ht="23.1" customHeight="1" x14ac:dyDescent="0.15">
      <c r="B37" s="94"/>
      <c r="C37" s="137" t="s">
        <v>91</v>
      </c>
      <c r="D37" s="137"/>
      <c r="E37" s="95"/>
      <c r="F37" s="199" t="s">
        <v>53</v>
      </c>
      <c r="G37" s="200"/>
      <c r="H37" s="113" t="s">
        <v>56</v>
      </c>
      <c r="I37" s="173" t="s">
        <v>54</v>
      </c>
      <c r="J37" s="173"/>
      <c r="K37" s="214">
        <f>正本!K37</f>
        <v>0</v>
      </c>
      <c r="L37" s="214"/>
      <c r="M37" s="214"/>
      <c r="N37" s="214"/>
      <c r="O37" s="214"/>
      <c r="P37" s="214"/>
      <c r="Q37" s="214"/>
      <c r="R37" s="116" t="s">
        <v>0</v>
      </c>
      <c r="S37" s="114" t="s">
        <v>66</v>
      </c>
      <c r="T37" s="173"/>
      <c r="U37" s="173"/>
      <c r="V37" s="214">
        <f>正本!V37</f>
        <v>0</v>
      </c>
      <c r="W37" s="214"/>
      <c r="X37" s="214"/>
      <c r="Y37" s="214"/>
      <c r="Z37" s="214"/>
      <c r="AA37" s="214"/>
      <c r="AB37" s="173" t="s">
        <v>76</v>
      </c>
      <c r="AC37" s="173"/>
      <c r="AD37" s="114" t="s">
        <v>66</v>
      </c>
      <c r="AE37" s="114"/>
      <c r="AF37" s="214">
        <f>正本!AF37</f>
        <v>0</v>
      </c>
      <c r="AG37" s="214"/>
      <c r="AH37" s="214"/>
      <c r="AI37" s="214"/>
      <c r="AJ37" s="214"/>
      <c r="AK37" s="214"/>
      <c r="AL37" s="173" t="s">
        <v>3</v>
      </c>
      <c r="AM37" s="173"/>
      <c r="AN37" s="173"/>
      <c r="AO37" s="115"/>
    </row>
    <row r="38" spans="1:41" ht="23.1" customHeight="1" thickBot="1" x14ac:dyDescent="0.2">
      <c r="B38" s="117"/>
      <c r="C38" s="164" t="s">
        <v>92</v>
      </c>
      <c r="D38" s="164"/>
      <c r="E38" s="118"/>
      <c r="F38" s="201" t="s">
        <v>55</v>
      </c>
      <c r="G38" s="201"/>
      <c r="H38" s="119" t="s">
        <v>56</v>
      </c>
      <c r="I38" s="192" t="s">
        <v>57</v>
      </c>
      <c r="J38" s="192"/>
      <c r="K38" s="215">
        <f>正本!K38</f>
        <v>0</v>
      </c>
      <c r="L38" s="215"/>
      <c r="M38" s="215"/>
      <c r="N38" s="215"/>
      <c r="O38" s="215"/>
      <c r="P38" s="215"/>
      <c r="Q38" s="215"/>
      <c r="R38" s="120" t="s">
        <v>67</v>
      </c>
      <c r="S38" s="191" t="s">
        <v>58</v>
      </c>
      <c r="T38" s="192"/>
      <c r="U38" s="192"/>
      <c r="V38" s="192"/>
      <c r="W38" s="192"/>
      <c r="X38" s="192"/>
      <c r="Y38" s="193"/>
      <c r="Z38" s="191" t="s">
        <v>59</v>
      </c>
      <c r="AA38" s="192"/>
      <c r="AB38" s="215">
        <f>正本!AB38</f>
        <v>0</v>
      </c>
      <c r="AC38" s="215"/>
      <c r="AD38" s="215"/>
      <c r="AE38" s="192" t="s">
        <v>60</v>
      </c>
      <c r="AF38" s="192"/>
      <c r="AG38" s="121" t="s">
        <v>66</v>
      </c>
      <c r="AH38" s="192" t="s">
        <v>69</v>
      </c>
      <c r="AI38" s="192"/>
      <c r="AJ38" s="215">
        <f>正本!AJ38</f>
        <v>0</v>
      </c>
      <c r="AK38" s="215"/>
      <c r="AL38" s="215"/>
      <c r="AM38" s="192" t="s">
        <v>76</v>
      </c>
      <c r="AN38" s="192"/>
      <c r="AO38" s="122"/>
    </row>
    <row r="39" spans="1:41" ht="6" customHeight="1" x14ac:dyDescent="0.15">
      <c r="B39" s="104"/>
      <c r="C39" s="104"/>
      <c r="D39" s="104"/>
      <c r="E39" s="104"/>
      <c r="K39" s="105"/>
      <c r="L39" s="105"/>
      <c r="M39" s="105"/>
      <c r="N39" s="105"/>
      <c r="O39" s="105"/>
      <c r="P39" s="105"/>
      <c r="R39" s="105"/>
    </row>
    <row r="40" spans="1:41" ht="10.5" customHeight="1" thickBot="1" x14ac:dyDescent="0.2"/>
    <row r="41" spans="1:41" ht="25.5" customHeight="1" x14ac:dyDescent="0.15">
      <c r="B41" s="123" t="s">
        <v>61</v>
      </c>
      <c r="C41" s="124"/>
      <c r="D41" s="124"/>
      <c r="E41" s="124"/>
      <c r="U41" s="123"/>
      <c r="V41" s="123"/>
      <c r="W41" s="123"/>
      <c r="X41" s="123"/>
      <c r="Y41" s="123"/>
      <c r="Z41" s="123"/>
      <c r="AA41" s="123"/>
      <c r="AB41" s="123"/>
      <c r="AC41" s="123"/>
      <c r="AE41" s="188" t="s">
        <v>62</v>
      </c>
      <c r="AF41" s="189"/>
      <c r="AG41" s="189"/>
      <c r="AH41" s="189"/>
      <c r="AI41" s="189"/>
      <c r="AJ41" s="189"/>
      <c r="AK41" s="189"/>
      <c r="AL41" s="189"/>
      <c r="AM41" s="189"/>
      <c r="AN41" s="189"/>
      <c r="AO41" s="190"/>
    </row>
    <row r="42" spans="1:41" ht="20.25" customHeight="1" x14ac:dyDescent="0.15">
      <c r="B42" s="124"/>
      <c r="C42" s="124"/>
      <c r="D42" s="124"/>
      <c r="E42" s="124" t="s">
        <v>97</v>
      </c>
      <c r="AE42" s="182"/>
      <c r="AF42" s="183"/>
      <c r="AG42" s="183"/>
      <c r="AH42" s="183"/>
      <c r="AI42" s="183"/>
      <c r="AJ42" s="183"/>
      <c r="AK42" s="183"/>
      <c r="AL42" s="183"/>
      <c r="AM42" s="183"/>
      <c r="AN42" s="183"/>
      <c r="AO42" s="184"/>
    </row>
    <row r="43" spans="1:41" ht="20.25" customHeight="1" x14ac:dyDescent="0.15">
      <c r="B43" s="124">
        <v>0</v>
      </c>
      <c r="C43" s="124"/>
      <c r="D43" s="124"/>
      <c r="E43" s="124" t="s">
        <v>98</v>
      </c>
      <c r="AE43" s="182"/>
      <c r="AF43" s="183"/>
      <c r="AG43" s="183"/>
      <c r="AH43" s="183"/>
      <c r="AI43" s="183"/>
      <c r="AJ43" s="183"/>
      <c r="AK43" s="183"/>
      <c r="AL43" s="183"/>
      <c r="AM43" s="183"/>
      <c r="AN43" s="183"/>
      <c r="AO43" s="184"/>
    </row>
    <row r="44" spans="1:41" ht="20.25" customHeight="1" x14ac:dyDescent="0.15">
      <c r="B44" s="124">
        <v>0</v>
      </c>
      <c r="C44" s="124"/>
      <c r="D44" s="124"/>
      <c r="E44" s="124"/>
      <c r="AE44" s="182"/>
      <c r="AF44" s="183"/>
      <c r="AG44" s="183"/>
      <c r="AH44" s="183"/>
      <c r="AI44" s="183"/>
      <c r="AJ44" s="183"/>
      <c r="AK44" s="183"/>
      <c r="AL44" s="183"/>
      <c r="AM44" s="183"/>
      <c r="AN44" s="183"/>
      <c r="AO44" s="184"/>
    </row>
    <row r="45" spans="1:41" ht="20.25" customHeight="1" x14ac:dyDescent="0.15">
      <c r="AE45" s="182"/>
      <c r="AF45" s="183"/>
      <c r="AG45" s="183"/>
      <c r="AH45" s="183"/>
      <c r="AI45" s="183"/>
      <c r="AJ45" s="183"/>
      <c r="AK45" s="183"/>
      <c r="AL45" s="183"/>
      <c r="AM45" s="183"/>
      <c r="AN45" s="183"/>
      <c r="AO45" s="184"/>
    </row>
    <row r="46" spans="1:41" ht="20.25" customHeight="1" thickBot="1" x14ac:dyDescent="0.2">
      <c r="AE46" s="185"/>
      <c r="AF46" s="186"/>
      <c r="AG46" s="186"/>
      <c r="AH46" s="186"/>
      <c r="AI46" s="186"/>
      <c r="AJ46" s="186"/>
      <c r="AK46" s="186"/>
      <c r="AL46" s="186"/>
      <c r="AM46" s="186"/>
      <c r="AN46" s="186"/>
      <c r="AO46" s="187"/>
    </row>
  </sheetData>
  <sheetProtection algorithmName="SHA-512" hashValue="4zFrAUd+1YKVXPXoBw/McYxAPRT49+SMA37naghBIM+XGUhPXqap0YQINg3snnTJwBV7RkjxVAn9p313snrp1Q==" saltValue="qgM0hBSlrLDtoGXJTlizWw==" spinCount="100000" sheet="1" formatCells="0"/>
  <mergeCells count="119">
    <mergeCell ref="AM1:AO2"/>
    <mergeCell ref="Z3:AD3"/>
    <mergeCell ref="AG3:AH3"/>
    <mergeCell ref="AK3:AL3"/>
    <mergeCell ref="AA10:AC10"/>
    <mergeCell ref="AJ10:AO10"/>
    <mergeCell ref="W5:AO5"/>
    <mergeCell ref="W6:AO6"/>
    <mergeCell ref="W8:AO8"/>
    <mergeCell ref="O5:Q6"/>
    <mergeCell ref="R5:U6"/>
    <mergeCell ref="R8:U9"/>
    <mergeCell ref="AG28:AM29"/>
    <mergeCell ref="AN28:AO29"/>
    <mergeCell ref="AE21:AF21"/>
    <mergeCell ref="AH21:AJ21"/>
    <mergeCell ref="AL21:AO21"/>
    <mergeCell ref="AE19:AF19"/>
    <mergeCell ref="AH19:AJ19"/>
    <mergeCell ref="AE10:AH10"/>
    <mergeCell ref="AL19:AO19"/>
    <mergeCell ref="W9:AO9"/>
    <mergeCell ref="AF26:AL26"/>
    <mergeCell ref="AM26:AO26"/>
    <mergeCell ref="X27:AB27"/>
    <mergeCell ref="AC27:AE27"/>
    <mergeCell ref="AF27:AL27"/>
    <mergeCell ref="AM27:AO27"/>
    <mergeCell ref="C18:D19"/>
    <mergeCell ref="F18:H18"/>
    <mergeCell ref="C22:D22"/>
    <mergeCell ref="G22:AO22"/>
    <mergeCell ref="R10:U10"/>
    <mergeCell ref="W10:Y10"/>
    <mergeCell ref="I19:Z19"/>
    <mergeCell ref="AA19:AD19"/>
    <mergeCell ref="C23:D23"/>
    <mergeCell ref="G23:AO23"/>
    <mergeCell ref="C20:D21"/>
    <mergeCell ref="F20:H20"/>
    <mergeCell ref="I20:AO20"/>
    <mergeCell ref="F21:H21"/>
    <mergeCell ref="I21:Z21"/>
    <mergeCell ref="AA21:AD21"/>
    <mergeCell ref="D12:AI12"/>
    <mergeCell ref="B14:AM15"/>
    <mergeCell ref="I18:AO18"/>
    <mergeCell ref="F19:H19"/>
    <mergeCell ref="C24:D24"/>
    <mergeCell ref="G24:AO24"/>
    <mergeCell ref="C25:D25"/>
    <mergeCell ref="G25:U25"/>
    <mergeCell ref="V25:W25"/>
    <mergeCell ref="X25:AO25"/>
    <mergeCell ref="C26:D27"/>
    <mergeCell ref="F26:F27"/>
    <mergeCell ref="G26:U27"/>
    <mergeCell ref="V26:W27"/>
    <mergeCell ref="X26:AB26"/>
    <mergeCell ref="AC26:AE26"/>
    <mergeCell ref="C28:D29"/>
    <mergeCell ref="F28:N29"/>
    <mergeCell ref="O28:S29"/>
    <mergeCell ref="T28:Z29"/>
    <mergeCell ref="AA28:AF29"/>
    <mergeCell ref="C30:D31"/>
    <mergeCell ref="F30:I30"/>
    <mergeCell ref="J30:Q30"/>
    <mergeCell ref="R30:U30"/>
    <mergeCell ref="V30:AC30"/>
    <mergeCell ref="AD30:AG30"/>
    <mergeCell ref="AH30:AO30"/>
    <mergeCell ref="F31:H31"/>
    <mergeCell ref="J31:L31"/>
    <mergeCell ref="N31:P31"/>
    <mergeCell ref="R31:T31"/>
    <mergeCell ref="V31:X31"/>
    <mergeCell ref="Z31:AB31"/>
    <mergeCell ref="AD31:AF31"/>
    <mergeCell ref="AH31:AJ31"/>
    <mergeCell ref="AL31:AN31"/>
    <mergeCell ref="AE41:AO41"/>
    <mergeCell ref="AE42:AO46"/>
    <mergeCell ref="AL37:AN37"/>
    <mergeCell ref="AB38:AD38"/>
    <mergeCell ref="AF37:AK37"/>
    <mergeCell ref="C35:D35"/>
    <mergeCell ref="F35:G35"/>
    <mergeCell ref="I35:J35"/>
    <mergeCell ref="K35:Q35"/>
    <mergeCell ref="T35:U35"/>
    <mergeCell ref="V35:AA35"/>
    <mergeCell ref="C36:D36"/>
    <mergeCell ref="F36:J36"/>
    <mergeCell ref="K36:Q36"/>
    <mergeCell ref="T36:U36"/>
    <mergeCell ref="V36:AA36"/>
    <mergeCell ref="AJ38:AL38"/>
    <mergeCell ref="AM38:AN38"/>
    <mergeCell ref="AE38:AF38"/>
    <mergeCell ref="AH38:AI38"/>
    <mergeCell ref="AF36:AH36"/>
    <mergeCell ref="AI36:AK36"/>
    <mergeCell ref="AB35:AC35"/>
    <mergeCell ref="AF35:AK35"/>
    <mergeCell ref="AL35:AN35"/>
    <mergeCell ref="C37:D37"/>
    <mergeCell ref="F37:G37"/>
    <mergeCell ref="I37:J37"/>
    <mergeCell ref="K37:Q37"/>
    <mergeCell ref="T37:U37"/>
    <mergeCell ref="V37:AA37"/>
    <mergeCell ref="AB37:AC37"/>
    <mergeCell ref="C38:D38"/>
    <mergeCell ref="F38:G38"/>
    <mergeCell ref="I38:J38"/>
    <mergeCell ref="K38:Q38"/>
    <mergeCell ref="S38:Y38"/>
    <mergeCell ref="Z38:AA38"/>
  </mergeCells>
  <phoneticPr fontId="2"/>
  <conditionalFormatting sqref="F35:G35">
    <cfRule type="expression" dxfId="6" priority="3" stopIfTrue="1">
      <formula>$B$41="地下"</formula>
    </cfRule>
  </conditionalFormatting>
  <conditionalFormatting sqref="F37:G37">
    <cfRule type="expression" dxfId="5" priority="5" stopIfTrue="1">
      <formula>$B$43="地下"</formula>
    </cfRule>
  </conditionalFormatting>
  <conditionalFormatting sqref="F38:G38 I38:J38">
    <cfRule type="expression" dxfId="4" priority="7" stopIfTrue="1">
      <formula>$E$43="公道"</formula>
    </cfRule>
  </conditionalFormatting>
  <conditionalFormatting sqref="I35:J35">
    <cfRule type="expression" dxfId="3" priority="2" stopIfTrue="1">
      <formula>$B$41="地上"</formula>
    </cfRule>
  </conditionalFormatting>
  <conditionalFormatting sqref="I37:J37">
    <cfRule type="expression" dxfId="2" priority="6" stopIfTrue="1">
      <formula>$B$43="地上"</formula>
    </cfRule>
  </conditionalFormatting>
  <conditionalFormatting sqref="AD36">
    <cfRule type="expression" dxfId="1" priority="4" stopIfTrue="1">
      <formula>$E$41="ℓ"</formula>
    </cfRule>
  </conditionalFormatting>
  <conditionalFormatting sqref="AN36">
    <cfRule type="expression" dxfId="0" priority="1" stopIfTrue="1">
      <formula>$E$42="個"</formula>
    </cfRule>
  </conditionalFormatting>
  <dataValidations count="1">
    <dataValidation imeMode="halfAlpha" allowBlank="1" showInputMessage="1" showErrorMessage="1" sqref="AE19:AF19 AH19:AJ19 AL19:AO19 AE21:AF21 AH21:AJ21 AL21:AO21" xr:uid="{00000000-0002-0000-0100-000000000000}"/>
  </dataValidations>
  <printOptions horizontalCentered="1"/>
  <pageMargins left="0.39370078740157483" right="0.39370078740157483" top="0.19685039370078741" bottom="0.19685039370078741" header="0" footer="0"/>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C53"/>
  <sheetViews>
    <sheetView tabSelected="1" zoomScaleNormal="100" workbookViewId="0">
      <selection activeCell="C16" sqref="C16"/>
    </sheetView>
  </sheetViews>
  <sheetFormatPr defaultColWidth="9" defaultRowHeight="14.25" x14ac:dyDescent="0.15"/>
  <cols>
    <col min="1" max="1" width="3.5" style="1" customWidth="1"/>
    <col min="2" max="2" width="3.625" style="1" customWidth="1"/>
    <col min="3" max="3" width="95.625" style="2" customWidth="1"/>
    <col min="4" max="4" width="3.625" style="2" customWidth="1"/>
    <col min="5" max="16384" width="9" style="2"/>
  </cols>
  <sheetData>
    <row r="1" spans="1:3" ht="45" customHeight="1" x14ac:dyDescent="0.15">
      <c r="C1" s="18" t="s">
        <v>99</v>
      </c>
    </row>
    <row r="2" spans="1:3" ht="9.9499999999999993" customHeight="1" x14ac:dyDescent="0.15">
      <c r="C2" s="22"/>
    </row>
    <row r="3" spans="1:3" ht="45" customHeight="1" x14ac:dyDescent="0.15">
      <c r="C3" s="21" t="s">
        <v>102</v>
      </c>
    </row>
    <row r="4" spans="1:3" ht="9.9499999999999993" customHeight="1" x14ac:dyDescent="0.15">
      <c r="C4" s="23"/>
    </row>
    <row r="5" spans="1:3" ht="19.5" customHeight="1" x14ac:dyDescent="0.15">
      <c r="C5" s="22" t="s">
        <v>100</v>
      </c>
    </row>
    <row r="6" spans="1:3" ht="9.9499999999999993" customHeight="1" x14ac:dyDescent="0.15">
      <c r="C6" s="23"/>
    </row>
    <row r="7" spans="1:3" ht="55.5" customHeight="1" x14ac:dyDescent="0.15">
      <c r="A7" s="26">
        <v>1</v>
      </c>
      <c r="B7" s="129" t="s">
        <v>22</v>
      </c>
      <c r="C7" s="39" t="s">
        <v>206</v>
      </c>
    </row>
    <row r="8" spans="1:3" ht="9.9499999999999993" customHeight="1" x14ac:dyDescent="0.15">
      <c r="A8" s="26"/>
      <c r="C8" s="21"/>
    </row>
    <row r="9" spans="1:3" ht="60" customHeight="1" x14ac:dyDescent="0.15">
      <c r="A9" s="26"/>
      <c r="B9" s="129" t="s">
        <v>23</v>
      </c>
      <c r="C9" s="39" t="s">
        <v>130</v>
      </c>
    </row>
    <row r="10" spans="1:3" ht="9.9499999999999993" customHeight="1" x14ac:dyDescent="0.15">
      <c r="A10" s="26"/>
      <c r="C10" s="23"/>
    </row>
    <row r="11" spans="1:3" ht="26.25" customHeight="1" x14ac:dyDescent="0.15">
      <c r="A11" s="26">
        <v>2</v>
      </c>
      <c r="C11" s="39" t="s">
        <v>105</v>
      </c>
    </row>
    <row r="12" spans="1:3" ht="9.9499999999999993" customHeight="1" x14ac:dyDescent="0.15">
      <c r="A12" s="26"/>
      <c r="C12" s="23"/>
    </row>
    <row r="13" spans="1:3" ht="60" customHeight="1" x14ac:dyDescent="0.15">
      <c r="A13" s="26">
        <v>3</v>
      </c>
      <c r="C13" s="39" t="s">
        <v>204</v>
      </c>
    </row>
    <row r="14" spans="1:3" ht="9.9499999999999993" customHeight="1" x14ac:dyDescent="0.15">
      <c r="A14" s="26"/>
      <c r="C14" s="23"/>
    </row>
    <row r="15" spans="1:3" ht="69" customHeight="1" x14ac:dyDescent="0.15">
      <c r="A15" s="26">
        <v>4</v>
      </c>
      <c r="B15" s="26" t="s">
        <v>103</v>
      </c>
      <c r="C15" s="39" t="s">
        <v>205</v>
      </c>
    </row>
    <row r="16" spans="1:3" ht="9.9499999999999993" customHeight="1" x14ac:dyDescent="0.15">
      <c r="A16" s="26"/>
      <c r="C16" s="21"/>
    </row>
    <row r="17" spans="1:3" ht="39.950000000000003" customHeight="1" x14ac:dyDescent="0.15">
      <c r="A17" s="26"/>
      <c r="B17" s="26" t="s">
        <v>104</v>
      </c>
      <c r="C17" s="39" t="s">
        <v>106</v>
      </c>
    </row>
    <row r="18" spans="1:3" ht="9.9499999999999993" customHeight="1" x14ac:dyDescent="0.15">
      <c r="A18" s="26"/>
      <c r="C18" s="23"/>
    </row>
    <row r="19" spans="1:3" ht="39.950000000000003" customHeight="1" x14ac:dyDescent="0.15">
      <c r="A19" s="26">
        <v>5</v>
      </c>
      <c r="C19" s="130" t="s">
        <v>216</v>
      </c>
    </row>
    <row r="20" spans="1:3" ht="9.9499999999999993" customHeight="1" x14ac:dyDescent="0.15">
      <c r="A20" s="26"/>
      <c r="C20" s="23"/>
    </row>
    <row r="21" spans="1:3" ht="39.950000000000003" customHeight="1" x14ac:dyDescent="0.15">
      <c r="A21" s="26">
        <v>6</v>
      </c>
      <c r="C21" s="39" t="s">
        <v>107</v>
      </c>
    </row>
    <row r="22" spans="1:3" ht="9.9499999999999993" customHeight="1" x14ac:dyDescent="0.15">
      <c r="A22" s="26"/>
      <c r="C22" s="23"/>
    </row>
    <row r="23" spans="1:3" ht="39.950000000000003" customHeight="1" x14ac:dyDescent="0.15">
      <c r="A23" s="26">
        <v>7</v>
      </c>
      <c r="C23" s="39" t="s">
        <v>207</v>
      </c>
    </row>
    <row r="24" spans="1:3" ht="9.9499999999999993" customHeight="1" x14ac:dyDescent="0.15">
      <c r="A24" s="26"/>
      <c r="C24" s="23"/>
    </row>
    <row r="25" spans="1:3" ht="39.6" customHeight="1" x14ac:dyDescent="0.15">
      <c r="A25" s="26">
        <v>8</v>
      </c>
      <c r="C25" s="39" t="s">
        <v>208</v>
      </c>
    </row>
    <row r="26" spans="1:3" ht="9.9499999999999993" customHeight="1" x14ac:dyDescent="0.15">
      <c r="C26" s="21"/>
    </row>
    <row r="27" spans="1:3" ht="16.5" customHeight="1" x14ac:dyDescent="0.15">
      <c r="C27" s="24" t="s">
        <v>101</v>
      </c>
    </row>
    <row r="28" spans="1:3" ht="9.75" customHeight="1" x14ac:dyDescent="0.15">
      <c r="C28" s="21"/>
    </row>
    <row r="29" spans="1:3" ht="30" customHeight="1" x14ac:dyDescent="0.15">
      <c r="C29" s="21" t="s">
        <v>215</v>
      </c>
    </row>
    <row r="30" spans="1:3" ht="23.25" customHeight="1" x14ac:dyDescent="0.15">
      <c r="C30" s="21" t="s">
        <v>165</v>
      </c>
    </row>
    <row r="31" spans="1:3" ht="45" customHeight="1" x14ac:dyDescent="0.15">
      <c r="C31" s="21" t="s">
        <v>110</v>
      </c>
    </row>
    <row r="32" spans="1:3" ht="45" customHeight="1" x14ac:dyDescent="0.15">
      <c r="C32" s="21" t="s">
        <v>180</v>
      </c>
    </row>
    <row r="33" spans="3:3" ht="30" customHeight="1" x14ac:dyDescent="0.15">
      <c r="C33" s="43" t="s">
        <v>108</v>
      </c>
    </row>
    <row r="34" spans="3:3" ht="30" customHeight="1" x14ac:dyDescent="0.15">
      <c r="C34" s="42" t="s">
        <v>109</v>
      </c>
    </row>
    <row r="35" spans="3:3" ht="30" customHeight="1" x14ac:dyDescent="0.15"/>
    <row r="36" spans="3:3" ht="30" customHeight="1" x14ac:dyDescent="0.15"/>
    <row r="37" spans="3:3" ht="30" customHeight="1" x14ac:dyDescent="0.15"/>
    <row r="38" spans="3:3" ht="30" customHeight="1" x14ac:dyDescent="0.15"/>
    <row r="39" spans="3:3" ht="30" customHeight="1" x14ac:dyDescent="0.15"/>
    <row r="40" spans="3:3" ht="30" customHeight="1" x14ac:dyDescent="0.15"/>
    <row r="41" spans="3:3" ht="30" customHeight="1" x14ac:dyDescent="0.15"/>
    <row r="42" spans="3:3" ht="30" customHeight="1" x14ac:dyDescent="0.15"/>
    <row r="43" spans="3:3" ht="30" customHeight="1" x14ac:dyDescent="0.15"/>
    <row r="44" spans="3:3" ht="30" customHeight="1" x14ac:dyDescent="0.15"/>
    <row r="45" spans="3:3" ht="30" customHeight="1" x14ac:dyDescent="0.15"/>
    <row r="46" spans="3:3" ht="30" customHeight="1" x14ac:dyDescent="0.15"/>
    <row r="47" spans="3:3" ht="30" customHeight="1" x14ac:dyDescent="0.15"/>
    <row r="48" spans="3:3" ht="30" customHeight="1" x14ac:dyDescent="0.15"/>
    <row r="49" ht="30" customHeight="1" x14ac:dyDescent="0.15"/>
    <row r="50" ht="30" customHeight="1" x14ac:dyDescent="0.15"/>
    <row r="51" ht="30" customHeight="1" x14ac:dyDescent="0.15"/>
    <row r="52" ht="30" customHeight="1" x14ac:dyDescent="0.15"/>
    <row r="53" ht="30" customHeight="1" x14ac:dyDescent="0.15"/>
  </sheetData>
  <phoneticPr fontId="2"/>
  <printOptions horizontalCentered="1"/>
  <pageMargins left="0.59055118110236227" right="0.59055118110236227" top="0.39370078740157483" bottom="0.39370078740157483" header="0" footer="0"/>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C49"/>
  <sheetViews>
    <sheetView zoomScaleNormal="100" workbookViewId="0">
      <selection activeCell="G13" sqref="G13"/>
    </sheetView>
  </sheetViews>
  <sheetFormatPr defaultColWidth="9" defaultRowHeight="14.25" x14ac:dyDescent="0.15"/>
  <cols>
    <col min="1" max="1" width="3.5" style="1" customWidth="1"/>
    <col min="2" max="2" width="2.625" style="1" customWidth="1"/>
    <col min="3" max="3" width="97.625" style="2" customWidth="1"/>
    <col min="4" max="4" width="3.625" style="2" customWidth="1"/>
    <col min="5" max="16384" width="9" style="2"/>
  </cols>
  <sheetData>
    <row r="1" spans="1:3" ht="45" customHeight="1" x14ac:dyDescent="0.15">
      <c r="C1" s="40" t="s">
        <v>133</v>
      </c>
    </row>
    <row r="2" spans="1:3" ht="20.100000000000001" customHeight="1" x14ac:dyDescent="0.15">
      <c r="C2" s="22"/>
    </row>
    <row r="3" spans="1:3" ht="45" customHeight="1" x14ac:dyDescent="0.15">
      <c r="C3" s="21" t="s">
        <v>102</v>
      </c>
    </row>
    <row r="4" spans="1:3" ht="24.95" customHeight="1" x14ac:dyDescent="0.15">
      <c r="C4" s="23"/>
    </row>
    <row r="5" spans="1:3" ht="19.5" customHeight="1" x14ac:dyDescent="0.15">
      <c r="C5" s="22" t="s">
        <v>100</v>
      </c>
    </row>
    <row r="6" spans="1:3" ht="24.95" customHeight="1" x14ac:dyDescent="0.15">
      <c r="C6" s="23"/>
    </row>
    <row r="7" spans="1:3" ht="57" customHeight="1" x14ac:dyDescent="0.15">
      <c r="A7" s="26">
        <v>1</v>
      </c>
      <c r="C7" s="39" t="s">
        <v>206</v>
      </c>
    </row>
    <row r="8" spans="1:3" ht="24.95" customHeight="1" x14ac:dyDescent="0.15">
      <c r="A8" s="26"/>
      <c r="C8" s="23"/>
    </row>
    <row r="9" spans="1:3" ht="54.75" customHeight="1" x14ac:dyDescent="0.15">
      <c r="A9" s="26">
        <v>2</v>
      </c>
      <c r="C9" s="39" t="s">
        <v>204</v>
      </c>
    </row>
    <row r="10" spans="1:3" ht="24.95" customHeight="1" x14ac:dyDescent="0.15">
      <c r="A10" s="26"/>
      <c r="C10" s="23"/>
    </row>
    <row r="11" spans="1:3" ht="39.950000000000003" customHeight="1" x14ac:dyDescent="0.15">
      <c r="A11" s="26">
        <v>3</v>
      </c>
      <c r="C11" s="130" t="s">
        <v>216</v>
      </c>
    </row>
    <row r="12" spans="1:3" ht="24.95" customHeight="1" x14ac:dyDescent="0.15">
      <c r="A12" s="26"/>
      <c r="C12" s="23"/>
    </row>
    <row r="13" spans="1:3" ht="39.950000000000003" customHeight="1" x14ac:dyDescent="0.15">
      <c r="A13" s="26">
        <v>4</v>
      </c>
      <c r="C13" s="39" t="s">
        <v>107</v>
      </c>
    </row>
    <row r="14" spans="1:3" ht="24.95" customHeight="1" x14ac:dyDescent="0.15">
      <c r="A14" s="26"/>
      <c r="C14" s="23"/>
    </row>
    <row r="15" spans="1:3" ht="39.950000000000003" customHeight="1" x14ac:dyDescent="0.15">
      <c r="A15" s="26">
        <v>5</v>
      </c>
      <c r="C15" s="39" t="s">
        <v>209</v>
      </c>
    </row>
    <row r="16" spans="1:3" ht="24.95" customHeight="1" x14ac:dyDescent="0.15">
      <c r="A16" s="26"/>
      <c r="C16" s="23"/>
    </row>
    <row r="17" spans="1:3" ht="39.950000000000003" customHeight="1" x14ac:dyDescent="0.15">
      <c r="A17" s="26">
        <v>6</v>
      </c>
      <c r="C17" s="39" t="s">
        <v>208</v>
      </c>
    </row>
    <row r="18" spans="1:3" ht="9.9499999999999993" customHeight="1" x14ac:dyDescent="0.15">
      <c r="C18" s="21"/>
    </row>
    <row r="19" spans="1:3" ht="16.5" customHeight="1" x14ac:dyDescent="0.15">
      <c r="C19" s="24" t="s">
        <v>101</v>
      </c>
    </row>
    <row r="20" spans="1:3" s="20" customFormat="1" ht="30" customHeight="1" x14ac:dyDescent="0.15">
      <c r="A20" s="16"/>
      <c r="B20" s="16"/>
      <c r="C20" s="19"/>
    </row>
    <row r="21" spans="1:3" s="20" customFormat="1" ht="30" customHeight="1" x14ac:dyDescent="0.15">
      <c r="A21" s="16"/>
      <c r="B21" s="16"/>
      <c r="C21" s="19"/>
    </row>
    <row r="22" spans="1:3" s="20" customFormat="1" ht="30" customHeight="1" x14ac:dyDescent="0.15">
      <c r="A22" s="25"/>
      <c r="B22" s="25"/>
      <c r="C22" s="19"/>
    </row>
    <row r="23" spans="1:3" ht="9.75" customHeight="1" x14ac:dyDescent="0.15">
      <c r="C23" s="21"/>
    </row>
    <row r="24" spans="1:3" ht="30" customHeight="1" x14ac:dyDescent="0.15">
      <c r="C24" s="21" t="s">
        <v>215</v>
      </c>
    </row>
    <row r="25" spans="1:3" ht="9.9499999999999993" customHeight="1" x14ac:dyDescent="0.15">
      <c r="C25" s="21"/>
    </row>
    <row r="26" spans="1:3" ht="23.25" customHeight="1" x14ac:dyDescent="0.15">
      <c r="C26" s="21" t="s">
        <v>166</v>
      </c>
    </row>
    <row r="27" spans="1:3" ht="45" customHeight="1" x14ac:dyDescent="0.15">
      <c r="C27" s="21" t="s">
        <v>129</v>
      </c>
    </row>
    <row r="28" spans="1:3" ht="45" customHeight="1" x14ac:dyDescent="0.15">
      <c r="C28" s="21" t="s">
        <v>181</v>
      </c>
    </row>
    <row r="29" spans="1:3" ht="30" customHeight="1" x14ac:dyDescent="0.15"/>
    <row r="30" spans="1:3" ht="30" customHeight="1" x14ac:dyDescent="0.15"/>
    <row r="31" spans="1:3" ht="30" customHeight="1" x14ac:dyDescent="0.15"/>
    <row r="32" spans="1:3"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row r="43" ht="30" customHeight="1" x14ac:dyDescent="0.15"/>
    <row r="44" ht="30" customHeight="1" x14ac:dyDescent="0.15"/>
    <row r="45" ht="30" customHeight="1" x14ac:dyDescent="0.15"/>
    <row r="46" ht="30" customHeight="1" x14ac:dyDescent="0.15"/>
    <row r="47" ht="30" customHeight="1" x14ac:dyDescent="0.15"/>
    <row r="48" ht="30" customHeight="1" x14ac:dyDescent="0.15"/>
    <row r="49" ht="30" customHeight="1" x14ac:dyDescent="0.15"/>
  </sheetData>
  <phoneticPr fontId="2"/>
  <printOptions horizontalCentered="1"/>
  <pageMargins left="0.59055118110236227" right="0.59055118110236227" top="0.59055118110236227" bottom="0.39370078740157483" header="0" footer="0"/>
  <pageSetup paperSize="9" scale="8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C49"/>
  <sheetViews>
    <sheetView zoomScaleNormal="100" workbookViewId="0">
      <selection activeCell="G13" sqref="G13"/>
    </sheetView>
  </sheetViews>
  <sheetFormatPr defaultColWidth="9" defaultRowHeight="14.25" x14ac:dyDescent="0.15"/>
  <cols>
    <col min="1" max="1" width="3.5" style="1" customWidth="1"/>
    <col min="2" max="2" width="2.625" style="1" customWidth="1"/>
    <col min="3" max="3" width="97.625" style="2" customWidth="1"/>
    <col min="4" max="4" width="3.625" style="2" customWidth="1"/>
    <col min="5" max="16384" width="9" style="2"/>
  </cols>
  <sheetData>
    <row r="1" spans="1:3" ht="45" customHeight="1" x14ac:dyDescent="0.15">
      <c r="C1" s="40" t="s">
        <v>99</v>
      </c>
    </row>
    <row r="2" spans="1:3" ht="20.100000000000001" customHeight="1" x14ac:dyDescent="0.15">
      <c r="C2" s="22"/>
    </row>
    <row r="3" spans="1:3" ht="45" customHeight="1" x14ac:dyDescent="0.15">
      <c r="C3" s="21" t="s">
        <v>102</v>
      </c>
    </row>
    <row r="4" spans="1:3" ht="24.95" customHeight="1" x14ac:dyDescent="0.15">
      <c r="C4" s="23"/>
    </row>
    <row r="5" spans="1:3" ht="19.5" customHeight="1" x14ac:dyDescent="0.15">
      <c r="C5" s="22" t="s">
        <v>100</v>
      </c>
    </row>
    <row r="6" spans="1:3" ht="24.95" customHeight="1" x14ac:dyDescent="0.15">
      <c r="C6" s="23"/>
    </row>
    <row r="7" spans="1:3" ht="75" customHeight="1" x14ac:dyDescent="0.15">
      <c r="A7" s="26">
        <v>1</v>
      </c>
      <c r="C7" s="39" t="s">
        <v>214</v>
      </c>
    </row>
    <row r="8" spans="1:3" ht="24.95" customHeight="1" x14ac:dyDescent="0.15">
      <c r="A8" s="26"/>
      <c r="C8" s="23"/>
    </row>
    <row r="9" spans="1:3" ht="54.75" customHeight="1" x14ac:dyDescent="0.15">
      <c r="A9" s="26">
        <v>2</v>
      </c>
      <c r="C9" s="39" t="s">
        <v>210</v>
      </c>
    </row>
    <row r="10" spans="1:3" ht="24.95" customHeight="1" x14ac:dyDescent="0.15">
      <c r="A10" s="26"/>
      <c r="C10" s="23"/>
    </row>
    <row r="11" spans="1:3" ht="39.950000000000003" customHeight="1" x14ac:dyDescent="0.15">
      <c r="A11" s="26">
        <v>3</v>
      </c>
      <c r="C11" s="130" t="s">
        <v>216</v>
      </c>
    </row>
    <row r="12" spans="1:3" ht="24.95" customHeight="1" x14ac:dyDescent="0.15">
      <c r="A12" s="26"/>
      <c r="C12" s="23"/>
    </row>
    <row r="13" spans="1:3" ht="39.950000000000003" customHeight="1" x14ac:dyDescent="0.15">
      <c r="A13" s="26">
        <v>4</v>
      </c>
      <c r="C13" s="39" t="s">
        <v>107</v>
      </c>
    </row>
    <row r="14" spans="1:3" ht="24.95" customHeight="1" x14ac:dyDescent="0.15">
      <c r="A14" s="26"/>
      <c r="C14" s="23"/>
    </row>
    <row r="15" spans="1:3" ht="39.950000000000003" customHeight="1" x14ac:dyDescent="0.15">
      <c r="A15" s="26">
        <v>5</v>
      </c>
      <c r="C15" s="39" t="s">
        <v>209</v>
      </c>
    </row>
    <row r="16" spans="1:3" ht="24.95" customHeight="1" x14ac:dyDescent="0.15">
      <c r="A16" s="26"/>
      <c r="C16" s="23"/>
    </row>
    <row r="17" spans="1:3" ht="39.950000000000003" customHeight="1" x14ac:dyDescent="0.15">
      <c r="A17" s="26">
        <v>6</v>
      </c>
      <c r="C17" s="39" t="s">
        <v>208</v>
      </c>
    </row>
    <row r="18" spans="1:3" ht="9.9499999999999993" customHeight="1" x14ac:dyDescent="0.15">
      <c r="C18" s="21"/>
    </row>
    <row r="19" spans="1:3" ht="16.5" customHeight="1" x14ac:dyDescent="0.15">
      <c r="C19" s="24" t="s">
        <v>101</v>
      </c>
    </row>
    <row r="20" spans="1:3" s="20" customFormat="1" ht="30" customHeight="1" x14ac:dyDescent="0.15">
      <c r="A20" s="16"/>
      <c r="B20" s="16"/>
      <c r="C20" s="19"/>
    </row>
    <row r="21" spans="1:3" s="20" customFormat="1" ht="30" customHeight="1" x14ac:dyDescent="0.15">
      <c r="A21" s="16"/>
      <c r="B21" s="16"/>
      <c r="C21" s="19"/>
    </row>
    <row r="22" spans="1:3" s="20" customFormat="1" ht="30" customHeight="1" x14ac:dyDescent="0.15">
      <c r="A22" s="25"/>
      <c r="B22" s="25"/>
      <c r="C22" s="19"/>
    </row>
    <row r="23" spans="1:3" ht="9.75" customHeight="1" x14ac:dyDescent="0.15">
      <c r="C23" s="21"/>
    </row>
    <row r="24" spans="1:3" ht="30" customHeight="1" x14ac:dyDescent="0.15">
      <c r="C24" s="21" t="s">
        <v>215</v>
      </c>
    </row>
    <row r="25" spans="1:3" ht="9.9499999999999993" customHeight="1" x14ac:dyDescent="0.15">
      <c r="C25" s="21"/>
    </row>
    <row r="26" spans="1:3" ht="23.25" customHeight="1" x14ac:dyDescent="0.15">
      <c r="C26" s="21" t="s">
        <v>166</v>
      </c>
    </row>
    <row r="27" spans="1:3" ht="45" customHeight="1" x14ac:dyDescent="0.15">
      <c r="C27" s="21" t="s">
        <v>129</v>
      </c>
    </row>
    <row r="28" spans="1:3" ht="45" customHeight="1" x14ac:dyDescent="0.15">
      <c r="C28" s="21" t="s">
        <v>181</v>
      </c>
    </row>
    <row r="29" spans="1:3" ht="30" customHeight="1" x14ac:dyDescent="0.15"/>
    <row r="30" spans="1:3" ht="30" customHeight="1" x14ac:dyDescent="0.15"/>
    <row r="31" spans="1:3" ht="30" customHeight="1" x14ac:dyDescent="0.15"/>
    <row r="32" spans="1:3"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row r="43" ht="30" customHeight="1" x14ac:dyDescent="0.15"/>
    <row r="44" ht="30" customHeight="1" x14ac:dyDescent="0.15"/>
    <row r="45" ht="30" customHeight="1" x14ac:dyDescent="0.15"/>
    <row r="46" ht="30" customHeight="1" x14ac:dyDescent="0.15"/>
    <row r="47" ht="30" customHeight="1" x14ac:dyDescent="0.15"/>
    <row r="48" ht="30" customHeight="1" x14ac:dyDescent="0.15"/>
    <row r="49" ht="30" customHeight="1" x14ac:dyDescent="0.15"/>
  </sheetData>
  <phoneticPr fontId="2"/>
  <printOptions horizontalCentered="1"/>
  <pageMargins left="0.59055118110236227" right="0.59055118110236227" top="0.59055118110236227" bottom="0.39370078740157483" header="0" footer="0"/>
  <pageSetup paperSize="9" scale="8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C54"/>
  <sheetViews>
    <sheetView topLeftCell="A10" zoomScaleNormal="100" workbookViewId="0">
      <selection activeCell="G17" sqref="G17"/>
    </sheetView>
  </sheetViews>
  <sheetFormatPr defaultColWidth="9" defaultRowHeight="14.25" x14ac:dyDescent="0.15"/>
  <cols>
    <col min="1" max="1" width="3.5" style="1" customWidth="1"/>
    <col min="2" max="2" width="2.625" style="1" customWidth="1"/>
    <col min="3" max="3" width="97.625" style="2" customWidth="1"/>
    <col min="4" max="4" width="3.625" style="2" customWidth="1"/>
    <col min="5" max="16384" width="9" style="2"/>
  </cols>
  <sheetData>
    <row r="1" spans="1:3" ht="45" customHeight="1" x14ac:dyDescent="0.15">
      <c r="C1" s="40" t="s">
        <v>99</v>
      </c>
    </row>
    <row r="2" spans="1:3" ht="20.100000000000001" customHeight="1" x14ac:dyDescent="0.15">
      <c r="C2" s="22"/>
    </row>
    <row r="3" spans="1:3" ht="45" customHeight="1" x14ac:dyDescent="0.15">
      <c r="C3" s="21" t="s">
        <v>102</v>
      </c>
    </row>
    <row r="4" spans="1:3" ht="24.95" customHeight="1" x14ac:dyDescent="0.15">
      <c r="C4" s="23"/>
    </row>
    <row r="5" spans="1:3" ht="19.5" customHeight="1" x14ac:dyDescent="0.15">
      <c r="C5" s="22" t="s">
        <v>100</v>
      </c>
    </row>
    <row r="6" spans="1:3" ht="24.95" customHeight="1" x14ac:dyDescent="0.15">
      <c r="C6" s="23"/>
    </row>
    <row r="7" spans="1:3" ht="54.95" customHeight="1" x14ac:dyDescent="0.15">
      <c r="A7" s="26">
        <v>1</v>
      </c>
      <c r="C7" s="39" t="s">
        <v>206</v>
      </c>
    </row>
    <row r="8" spans="1:3" ht="24.95" customHeight="1" x14ac:dyDescent="0.15">
      <c r="A8" s="26"/>
      <c r="C8" s="23"/>
    </row>
    <row r="9" spans="1:3" ht="54.95" customHeight="1" x14ac:dyDescent="0.15">
      <c r="A9" s="26">
        <v>2</v>
      </c>
      <c r="C9" s="39" t="s">
        <v>204</v>
      </c>
    </row>
    <row r="10" spans="1:3" ht="24.95" customHeight="1" x14ac:dyDescent="0.15">
      <c r="A10" s="26"/>
      <c r="C10" s="23"/>
    </row>
    <row r="11" spans="1:3" ht="60" customHeight="1" x14ac:dyDescent="0.15">
      <c r="A11" s="26">
        <v>3</v>
      </c>
      <c r="C11" s="39" t="s">
        <v>211</v>
      </c>
    </row>
    <row r="12" spans="1:3" ht="24.95" customHeight="1" x14ac:dyDescent="0.15">
      <c r="A12" s="26"/>
      <c r="C12" s="23"/>
    </row>
    <row r="13" spans="1:3" ht="24.95" customHeight="1" x14ac:dyDescent="0.15">
      <c r="A13" s="26">
        <v>4</v>
      </c>
      <c r="C13" s="39" t="s">
        <v>131</v>
      </c>
    </row>
    <row r="14" spans="1:3" ht="24.95" customHeight="1" x14ac:dyDescent="0.15">
      <c r="A14" s="26"/>
      <c r="C14" s="23"/>
    </row>
    <row r="15" spans="1:3" ht="35.1" customHeight="1" x14ac:dyDescent="0.15">
      <c r="A15" s="26">
        <v>5</v>
      </c>
      <c r="C15" s="41" t="s">
        <v>132</v>
      </c>
    </row>
    <row r="16" spans="1:3" ht="24.95" customHeight="1" x14ac:dyDescent="0.15">
      <c r="A16" s="26"/>
      <c r="C16" s="23"/>
    </row>
    <row r="17" spans="1:3" ht="39.950000000000003" customHeight="1" x14ac:dyDescent="0.15">
      <c r="A17" s="26">
        <v>6</v>
      </c>
      <c r="C17" s="130" t="s">
        <v>216</v>
      </c>
    </row>
    <row r="18" spans="1:3" ht="24.95" customHeight="1" x14ac:dyDescent="0.15">
      <c r="A18" s="26"/>
      <c r="C18" s="23"/>
    </row>
    <row r="19" spans="1:3" ht="39.950000000000003" customHeight="1" x14ac:dyDescent="0.15">
      <c r="A19" s="26">
        <v>7</v>
      </c>
      <c r="C19" s="39" t="s">
        <v>107</v>
      </c>
    </row>
    <row r="20" spans="1:3" ht="24.95" customHeight="1" x14ac:dyDescent="0.15">
      <c r="A20" s="26"/>
      <c r="C20" s="23"/>
    </row>
    <row r="21" spans="1:3" ht="39.950000000000003" customHeight="1" x14ac:dyDescent="0.15">
      <c r="A21" s="26">
        <v>8</v>
      </c>
      <c r="C21" s="39" t="s">
        <v>209</v>
      </c>
    </row>
    <row r="22" spans="1:3" ht="24.95" customHeight="1" x14ac:dyDescent="0.15">
      <c r="A22" s="26"/>
      <c r="C22" s="23"/>
    </row>
    <row r="23" spans="1:3" ht="39.950000000000003" customHeight="1" x14ac:dyDescent="0.15">
      <c r="A23" s="26">
        <v>9</v>
      </c>
      <c r="C23" s="39" t="s">
        <v>208</v>
      </c>
    </row>
    <row r="24" spans="1:3" ht="9.9499999999999993" customHeight="1" x14ac:dyDescent="0.15">
      <c r="C24" s="21"/>
    </row>
    <row r="25" spans="1:3" ht="16.5" customHeight="1" x14ac:dyDescent="0.15">
      <c r="C25" s="24" t="s">
        <v>101</v>
      </c>
    </row>
    <row r="26" spans="1:3" s="20" customFormat="1" ht="30" customHeight="1" x14ac:dyDescent="0.15">
      <c r="A26" s="16"/>
      <c r="B26" s="16"/>
      <c r="C26" s="19"/>
    </row>
    <row r="27" spans="1:3" s="20" customFormat="1" ht="20.100000000000001" customHeight="1" x14ac:dyDescent="0.15">
      <c r="A27" s="25"/>
      <c r="B27" s="25"/>
      <c r="C27" s="19"/>
    </row>
    <row r="28" spans="1:3" ht="9.75" customHeight="1" x14ac:dyDescent="0.15">
      <c r="C28" s="21"/>
    </row>
    <row r="29" spans="1:3" ht="30" customHeight="1" x14ac:dyDescent="0.15">
      <c r="C29" s="21" t="s">
        <v>215</v>
      </c>
    </row>
    <row r="30" spans="1:3" ht="9.9499999999999993" customHeight="1" x14ac:dyDescent="0.15">
      <c r="C30" s="21"/>
    </row>
    <row r="31" spans="1:3" ht="23.25" customHeight="1" x14ac:dyDescent="0.15">
      <c r="C31" s="21" t="s">
        <v>166</v>
      </c>
    </row>
    <row r="32" spans="1:3" ht="45" customHeight="1" x14ac:dyDescent="0.15">
      <c r="C32" s="21" t="s">
        <v>129</v>
      </c>
    </row>
    <row r="33" spans="3:3" ht="45" customHeight="1" x14ac:dyDescent="0.15">
      <c r="C33" s="21" t="s">
        <v>181</v>
      </c>
    </row>
    <row r="34" spans="3:3" ht="30" customHeight="1" x14ac:dyDescent="0.15"/>
    <row r="35" spans="3:3" ht="30" customHeight="1" x14ac:dyDescent="0.15"/>
    <row r="36" spans="3:3" ht="30" customHeight="1" x14ac:dyDescent="0.15"/>
    <row r="37" spans="3:3" ht="30" customHeight="1" x14ac:dyDescent="0.15"/>
    <row r="38" spans="3:3" s="1" customFormat="1" ht="30" customHeight="1" x14ac:dyDescent="0.15">
      <c r="C38" s="2"/>
    </row>
    <row r="39" spans="3:3" s="1" customFormat="1" ht="30" customHeight="1" x14ac:dyDescent="0.15">
      <c r="C39" s="2"/>
    </row>
    <row r="40" spans="3:3" s="1" customFormat="1" ht="30" customHeight="1" x14ac:dyDescent="0.15">
      <c r="C40" s="2"/>
    </row>
    <row r="41" spans="3:3" s="1" customFormat="1" ht="30" customHeight="1" x14ac:dyDescent="0.15">
      <c r="C41" s="2"/>
    </row>
    <row r="42" spans="3:3" s="1" customFormat="1" ht="30" customHeight="1" x14ac:dyDescent="0.15">
      <c r="C42" s="2"/>
    </row>
    <row r="43" spans="3:3" s="1" customFormat="1" ht="30" customHeight="1" x14ac:dyDescent="0.15">
      <c r="C43" s="2"/>
    </row>
    <row r="44" spans="3:3" s="1" customFormat="1" ht="30" customHeight="1" x14ac:dyDescent="0.15">
      <c r="C44" s="2"/>
    </row>
    <row r="45" spans="3:3" s="1" customFormat="1" ht="30" customHeight="1" x14ac:dyDescent="0.15">
      <c r="C45" s="2"/>
    </row>
    <row r="46" spans="3:3" s="1" customFormat="1" ht="30" customHeight="1" x14ac:dyDescent="0.15">
      <c r="C46" s="2"/>
    </row>
    <row r="47" spans="3:3" s="1" customFormat="1" ht="30" customHeight="1" x14ac:dyDescent="0.15">
      <c r="C47" s="2"/>
    </row>
    <row r="48" spans="3:3" s="1" customFormat="1" ht="30" customHeight="1" x14ac:dyDescent="0.15">
      <c r="C48" s="2"/>
    </row>
    <row r="49" spans="3:3" s="1" customFormat="1" ht="30" customHeight="1" x14ac:dyDescent="0.15">
      <c r="C49" s="2"/>
    </row>
    <row r="50" spans="3:3" s="1" customFormat="1" ht="30" customHeight="1" x14ac:dyDescent="0.15">
      <c r="C50" s="2"/>
    </row>
    <row r="51" spans="3:3" s="1" customFormat="1" ht="30" customHeight="1" x14ac:dyDescent="0.15">
      <c r="C51" s="2"/>
    </row>
    <row r="52" spans="3:3" s="1" customFormat="1" ht="30" customHeight="1" x14ac:dyDescent="0.15">
      <c r="C52" s="2"/>
    </row>
    <row r="53" spans="3:3" s="1" customFormat="1" ht="30" customHeight="1" x14ac:dyDescent="0.15">
      <c r="C53" s="2"/>
    </row>
    <row r="54" spans="3:3" s="1" customFormat="1" ht="30" customHeight="1" x14ac:dyDescent="0.15">
      <c r="C54" s="2"/>
    </row>
  </sheetData>
  <phoneticPr fontId="2"/>
  <printOptions horizontalCentered="1"/>
  <pageMargins left="0.59055118110236227" right="0.59055118110236227" top="0.59055118110236227" bottom="0.39370078740157483" header="0" footer="0"/>
  <pageSetup paperSize="9" scale="8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9CCFF"/>
  </sheetPr>
  <dimension ref="A1:I36"/>
  <sheetViews>
    <sheetView workbookViewId="0">
      <selection activeCell="A4" sqref="A4"/>
    </sheetView>
  </sheetViews>
  <sheetFormatPr defaultRowHeight="28.5" customHeight="1" x14ac:dyDescent="0.15"/>
  <cols>
    <col min="1" max="1" width="7.375" customWidth="1"/>
    <col min="2" max="3" width="15.25" customWidth="1"/>
    <col min="4" max="4" width="7.75" customWidth="1"/>
    <col min="5" max="5" width="9.125" customWidth="1"/>
    <col min="6" max="7" width="7.625" customWidth="1"/>
    <col min="8" max="8" width="7.75" customWidth="1"/>
    <col min="9" max="9" width="12.625" customWidth="1"/>
  </cols>
  <sheetData>
    <row r="1" spans="1:9" ht="28.5" customHeight="1" x14ac:dyDescent="0.15">
      <c r="A1" s="242" t="s">
        <v>114</v>
      </c>
      <c r="B1" s="242"/>
      <c r="C1" s="242"/>
      <c r="D1" s="242"/>
      <c r="E1" s="242"/>
      <c r="F1" s="242"/>
      <c r="G1" s="242"/>
      <c r="H1" s="242"/>
      <c r="I1" s="242"/>
    </row>
    <row r="2" spans="1:9" ht="28.5" customHeight="1" x14ac:dyDescent="0.15">
      <c r="A2" s="241" t="s">
        <v>115</v>
      </c>
      <c r="B2" s="241" t="s">
        <v>116</v>
      </c>
      <c r="C2" s="243" t="s">
        <v>117</v>
      </c>
      <c r="D2" s="244"/>
      <c r="E2" s="244"/>
      <c r="F2" s="244"/>
      <c r="G2" s="244"/>
      <c r="H2" s="245"/>
      <c r="I2" s="241" t="s">
        <v>124</v>
      </c>
    </row>
    <row r="3" spans="1:9" ht="28.5" customHeight="1" x14ac:dyDescent="0.15">
      <c r="A3" s="241"/>
      <c r="B3" s="241"/>
      <c r="C3" s="29" t="s">
        <v>123</v>
      </c>
      <c r="D3" s="35" t="s">
        <v>118</v>
      </c>
      <c r="E3" s="35" t="s">
        <v>119</v>
      </c>
      <c r="F3" s="35" t="s">
        <v>120</v>
      </c>
      <c r="G3" s="35" t="s">
        <v>121</v>
      </c>
      <c r="H3" s="33" t="s">
        <v>122</v>
      </c>
      <c r="I3" s="241"/>
    </row>
    <row r="4" spans="1:9" ht="21.75" customHeight="1" x14ac:dyDescent="0.15">
      <c r="A4" s="60"/>
      <c r="B4" s="61"/>
      <c r="C4" s="30">
        <f t="shared" ref="C4:C35" si="0">E4*G4</f>
        <v>0</v>
      </c>
      <c r="D4" s="62"/>
      <c r="E4" s="63"/>
      <c r="F4" s="64"/>
      <c r="G4" s="65"/>
      <c r="H4" s="34">
        <f>F4*G4</f>
        <v>0</v>
      </c>
      <c r="I4" s="66"/>
    </row>
    <row r="5" spans="1:9" ht="21.75" customHeight="1" x14ac:dyDescent="0.15">
      <c r="A5" s="67"/>
      <c r="B5" s="61"/>
      <c r="C5" s="30">
        <f t="shared" si="0"/>
        <v>0</v>
      </c>
      <c r="D5" s="62"/>
      <c r="E5" s="63"/>
      <c r="F5" s="64"/>
      <c r="G5" s="65"/>
      <c r="H5" s="34">
        <f t="shared" ref="H5:H35" si="1">F5*G5</f>
        <v>0</v>
      </c>
      <c r="I5" s="66"/>
    </row>
    <row r="6" spans="1:9" ht="21.75" customHeight="1" x14ac:dyDescent="0.15">
      <c r="A6" s="67"/>
      <c r="B6" s="61"/>
      <c r="C6" s="30">
        <f t="shared" si="0"/>
        <v>0</v>
      </c>
      <c r="D6" s="62"/>
      <c r="E6" s="63"/>
      <c r="F6" s="64"/>
      <c r="G6" s="65"/>
      <c r="H6" s="34">
        <f t="shared" si="1"/>
        <v>0</v>
      </c>
      <c r="I6" s="66"/>
    </row>
    <row r="7" spans="1:9" ht="21.75" customHeight="1" x14ac:dyDescent="0.15">
      <c r="A7" s="67"/>
      <c r="B7" s="61"/>
      <c r="C7" s="30">
        <f t="shared" si="0"/>
        <v>0</v>
      </c>
      <c r="D7" s="62"/>
      <c r="E7" s="63"/>
      <c r="F7" s="64"/>
      <c r="G7" s="65"/>
      <c r="H7" s="34">
        <f t="shared" si="1"/>
        <v>0</v>
      </c>
      <c r="I7" s="66"/>
    </row>
    <row r="8" spans="1:9" ht="21.75" customHeight="1" x14ac:dyDescent="0.15">
      <c r="A8" s="67"/>
      <c r="B8" s="61"/>
      <c r="C8" s="30">
        <f t="shared" si="0"/>
        <v>0</v>
      </c>
      <c r="D8" s="62"/>
      <c r="E8" s="63"/>
      <c r="F8" s="64"/>
      <c r="G8" s="65"/>
      <c r="H8" s="34">
        <f t="shared" si="1"/>
        <v>0</v>
      </c>
      <c r="I8" s="66"/>
    </row>
    <row r="9" spans="1:9" ht="21.75" customHeight="1" x14ac:dyDescent="0.15">
      <c r="A9" s="67"/>
      <c r="B9" s="61"/>
      <c r="C9" s="30">
        <f t="shared" si="0"/>
        <v>0</v>
      </c>
      <c r="D9" s="62"/>
      <c r="E9" s="63"/>
      <c r="F9" s="64"/>
      <c r="G9" s="65"/>
      <c r="H9" s="34">
        <f t="shared" si="1"/>
        <v>0</v>
      </c>
      <c r="I9" s="66"/>
    </row>
    <row r="10" spans="1:9" ht="21.75" customHeight="1" x14ac:dyDescent="0.15">
      <c r="A10" s="67"/>
      <c r="B10" s="61"/>
      <c r="C10" s="30">
        <f t="shared" si="0"/>
        <v>0</v>
      </c>
      <c r="D10" s="62"/>
      <c r="E10" s="63"/>
      <c r="F10" s="64"/>
      <c r="G10" s="65"/>
      <c r="H10" s="34">
        <f t="shared" si="1"/>
        <v>0</v>
      </c>
      <c r="I10" s="66"/>
    </row>
    <row r="11" spans="1:9" ht="21.75" customHeight="1" x14ac:dyDescent="0.15">
      <c r="A11" s="67"/>
      <c r="B11" s="61"/>
      <c r="C11" s="30">
        <f t="shared" si="0"/>
        <v>0</v>
      </c>
      <c r="D11" s="62"/>
      <c r="E11" s="63"/>
      <c r="F11" s="64"/>
      <c r="G11" s="65"/>
      <c r="H11" s="34">
        <f t="shared" si="1"/>
        <v>0</v>
      </c>
      <c r="I11" s="66"/>
    </row>
    <row r="12" spans="1:9" ht="21.75" customHeight="1" x14ac:dyDescent="0.15">
      <c r="A12" s="67"/>
      <c r="B12" s="61"/>
      <c r="C12" s="30">
        <f t="shared" si="0"/>
        <v>0</v>
      </c>
      <c r="D12" s="62"/>
      <c r="E12" s="63"/>
      <c r="F12" s="64"/>
      <c r="G12" s="65"/>
      <c r="H12" s="34">
        <f t="shared" si="1"/>
        <v>0</v>
      </c>
      <c r="I12" s="66"/>
    </row>
    <row r="13" spans="1:9" ht="21.75" customHeight="1" x14ac:dyDescent="0.15">
      <c r="A13" s="67"/>
      <c r="B13" s="61"/>
      <c r="C13" s="30">
        <f t="shared" si="0"/>
        <v>0</v>
      </c>
      <c r="D13" s="62"/>
      <c r="E13" s="63"/>
      <c r="F13" s="64"/>
      <c r="G13" s="65"/>
      <c r="H13" s="34">
        <f t="shared" si="1"/>
        <v>0</v>
      </c>
      <c r="I13" s="66"/>
    </row>
    <row r="14" spans="1:9" ht="21.75" customHeight="1" x14ac:dyDescent="0.15">
      <c r="A14" s="67"/>
      <c r="B14" s="61"/>
      <c r="C14" s="30">
        <f t="shared" si="0"/>
        <v>0</v>
      </c>
      <c r="D14" s="62"/>
      <c r="E14" s="63"/>
      <c r="F14" s="64"/>
      <c r="G14" s="65"/>
      <c r="H14" s="34">
        <f t="shared" si="1"/>
        <v>0</v>
      </c>
      <c r="I14" s="66"/>
    </row>
    <row r="15" spans="1:9" ht="21.75" customHeight="1" x14ac:dyDescent="0.15">
      <c r="A15" s="67"/>
      <c r="B15" s="61"/>
      <c r="C15" s="30">
        <f t="shared" si="0"/>
        <v>0</v>
      </c>
      <c r="D15" s="62"/>
      <c r="E15" s="63"/>
      <c r="F15" s="64"/>
      <c r="G15" s="65"/>
      <c r="H15" s="34">
        <f t="shared" si="1"/>
        <v>0</v>
      </c>
      <c r="I15" s="66"/>
    </row>
    <row r="16" spans="1:9" ht="21.75" customHeight="1" x14ac:dyDescent="0.15">
      <c r="A16" s="67"/>
      <c r="B16" s="61"/>
      <c r="C16" s="30">
        <f t="shared" si="0"/>
        <v>0</v>
      </c>
      <c r="D16" s="62"/>
      <c r="E16" s="63"/>
      <c r="F16" s="64"/>
      <c r="G16" s="65"/>
      <c r="H16" s="34">
        <f t="shared" si="1"/>
        <v>0</v>
      </c>
      <c r="I16" s="66"/>
    </row>
    <row r="17" spans="1:9" ht="21.75" customHeight="1" x14ac:dyDescent="0.15">
      <c r="A17" s="67"/>
      <c r="B17" s="61"/>
      <c r="C17" s="30">
        <f t="shared" si="0"/>
        <v>0</v>
      </c>
      <c r="D17" s="62"/>
      <c r="E17" s="63"/>
      <c r="F17" s="64"/>
      <c r="G17" s="65"/>
      <c r="H17" s="34">
        <f t="shared" si="1"/>
        <v>0</v>
      </c>
      <c r="I17" s="66"/>
    </row>
    <row r="18" spans="1:9" ht="21.75" customHeight="1" x14ac:dyDescent="0.15">
      <c r="A18" s="67"/>
      <c r="B18" s="61"/>
      <c r="C18" s="30">
        <f t="shared" si="0"/>
        <v>0</v>
      </c>
      <c r="D18" s="62"/>
      <c r="E18" s="63"/>
      <c r="F18" s="64"/>
      <c r="G18" s="65"/>
      <c r="H18" s="34">
        <f t="shared" si="1"/>
        <v>0</v>
      </c>
      <c r="I18" s="66"/>
    </row>
    <row r="19" spans="1:9" ht="21.75" customHeight="1" x14ac:dyDescent="0.15">
      <c r="A19" s="67"/>
      <c r="B19" s="61"/>
      <c r="C19" s="30">
        <f t="shared" si="0"/>
        <v>0</v>
      </c>
      <c r="D19" s="62"/>
      <c r="E19" s="63"/>
      <c r="F19" s="64"/>
      <c r="G19" s="65"/>
      <c r="H19" s="34">
        <f t="shared" si="1"/>
        <v>0</v>
      </c>
      <c r="I19" s="66"/>
    </row>
    <row r="20" spans="1:9" ht="21.75" customHeight="1" x14ac:dyDescent="0.15">
      <c r="A20" s="67"/>
      <c r="B20" s="61"/>
      <c r="C20" s="30">
        <f t="shared" si="0"/>
        <v>0</v>
      </c>
      <c r="D20" s="62"/>
      <c r="E20" s="63"/>
      <c r="F20" s="64"/>
      <c r="G20" s="65"/>
      <c r="H20" s="34">
        <f t="shared" si="1"/>
        <v>0</v>
      </c>
      <c r="I20" s="66"/>
    </row>
    <row r="21" spans="1:9" ht="21.75" customHeight="1" x14ac:dyDescent="0.15">
      <c r="A21" s="67"/>
      <c r="B21" s="61"/>
      <c r="C21" s="30">
        <f t="shared" si="0"/>
        <v>0</v>
      </c>
      <c r="D21" s="62"/>
      <c r="E21" s="63"/>
      <c r="F21" s="64"/>
      <c r="G21" s="65"/>
      <c r="H21" s="34">
        <f t="shared" si="1"/>
        <v>0</v>
      </c>
      <c r="I21" s="66"/>
    </row>
    <row r="22" spans="1:9" ht="21.75" customHeight="1" x14ac:dyDescent="0.15">
      <c r="A22" s="67"/>
      <c r="B22" s="61"/>
      <c r="C22" s="30">
        <f t="shared" si="0"/>
        <v>0</v>
      </c>
      <c r="D22" s="62"/>
      <c r="E22" s="63"/>
      <c r="F22" s="64"/>
      <c r="G22" s="65"/>
      <c r="H22" s="34">
        <f t="shared" si="1"/>
        <v>0</v>
      </c>
      <c r="I22" s="66"/>
    </row>
    <row r="23" spans="1:9" ht="21.75" customHeight="1" x14ac:dyDescent="0.15">
      <c r="A23" s="67"/>
      <c r="B23" s="61"/>
      <c r="C23" s="30">
        <f>E23*G23</f>
        <v>0</v>
      </c>
      <c r="D23" s="62"/>
      <c r="E23" s="63"/>
      <c r="F23" s="64"/>
      <c r="G23" s="65"/>
      <c r="H23" s="34">
        <f>F23*G23</f>
        <v>0</v>
      </c>
      <c r="I23" s="66"/>
    </row>
    <row r="24" spans="1:9" ht="21.75" customHeight="1" x14ac:dyDescent="0.15">
      <c r="A24" s="67"/>
      <c r="B24" s="61"/>
      <c r="C24" s="30">
        <f t="shared" si="0"/>
        <v>0</v>
      </c>
      <c r="D24" s="62"/>
      <c r="E24" s="63"/>
      <c r="F24" s="64"/>
      <c r="G24" s="65"/>
      <c r="H24" s="34">
        <f t="shared" si="1"/>
        <v>0</v>
      </c>
      <c r="I24" s="66"/>
    </row>
    <row r="25" spans="1:9" ht="21.75" customHeight="1" x14ac:dyDescent="0.15">
      <c r="A25" s="67"/>
      <c r="B25" s="61"/>
      <c r="C25" s="30">
        <f t="shared" si="0"/>
        <v>0</v>
      </c>
      <c r="D25" s="62"/>
      <c r="E25" s="63"/>
      <c r="F25" s="64"/>
      <c r="G25" s="65"/>
      <c r="H25" s="34">
        <f t="shared" si="1"/>
        <v>0</v>
      </c>
      <c r="I25" s="66"/>
    </row>
    <row r="26" spans="1:9" ht="21.75" customHeight="1" x14ac:dyDescent="0.15">
      <c r="A26" s="67"/>
      <c r="B26" s="61"/>
      <c r="C26" s="30">
        <f t="shared" ref="C26:C32" si="2">E26*G26</f>
        <v>0</v>
      </c>
      <c r="D26" s="62"/>
      <c r="E26" s="63"/>
      <c r="F26" s="64"/>
      <c r="G26" s="65"/>
      <c r="H26" s="34">
        <f t="shared" ref="H26:H32" si="3">F26*G26</f>
        <v>0</v>
      </c>
      <c r="I26" s="66"/>
    </row>
    <row r="27" spans="1:9" ht="21.75" customHeight="1" x14ac:dyDescent="0.15">
      <c r="A27" s="67"/>
      <c r="B27" s="61"/>
      <c r="C27" s="30">
        <f t="shared" si="2"/>
        <v>0</v>
      </c>
      <c r="D27" s="62"/>
      <c r="E27" s="63"/>
      <c r="F27" s="64"/>
      <c r="G27" s="65"/>
      <c r="H27" s="34">
        <f t="shared" si="3"/>
        <v>0</v>
      </c>
      <c r="I27" s="66"/>
    </row>
    <row r="28" spans="1:9" ht="21.75" customHeight="1" x14ac:dyDescent="0.15">
      <c r="A28" s="67"/>
      <c r="B28" s="61"/>
      <c r="C28" s="30">
        <f>E28*G28</f>
        <v>0</v>
      </c>
      <c r="D28" s="62"/>
      <c r="E28" s="63"/>
      <c r="F28" s="64"/>
      <c r="G28" s="65"/>
      <c r="H28" s="34">
        <f>F28*G28</f>
        <v>0</v>
      </c>
      <c r="I28" s="66"/>
    </row>
    <row r="29" spans="1:9" ht="21.75" customHeight="1" x14ac:dyDescent="0.15">
      <c r="A29" s="67"/>
      <c r="B29" s="61"/>
      <c r="C29" s="30">
        <f t="shared" si="2"/>
        <v>0</v>
      </c>
      <c r="D29" s="62"/>
      <c r="E29" s="63"/>
      <c r="F29" s="64"/>
      <c r="G29" s="65"/>
      <c r="H29" s="34">
        <f t="shared" si="3"/>
        <v>0</v>
      </c>
      <c r="I29" s="66"/>
    </row>
    <row r="30" spans="1:9" ht="21.75" customHeight="1" x14ac:dyDescent="0.15">
      <c r="A30" s="67"/>
      <c r="B30" s="61"/>
      <c r="C30" s="30">
        <f t="shared" si="2"/>
        <v>0</v>
      </c>
      <c r="D30" s="62"/>
      <c r="E30" s="63"/>
      <c r="F30" s="64"/>
      <c r="G30" s="65"/>
      <c r="H30" s="34">
        <f t="shared" si="3"/>
        <v>0</v>
      </c>
      <c r="I30" s="66"/>
    </row>
    <row r="31" spans="1:9" ht="21.75" customHeight="1" x14ac:dyDescent="0.15">
      <c r="A31" s="67"/>
      <c r="B31" s="61"/>
      <c r="C31" s="30">
        <f t="shared" si="2"/>
        <v>0</v>
      </c>
      <c r="D31" s="62"/>
      <c r="E31" s="63"/>
      <c r="F31" s="64"/>
      <c r="G31" s="65"/>
      <c r="H31" s="34">
        <f t="shared" si="3"/>
        <v>0</v>
      </c>
      <c r="I31" s="66"/>
    </row>
    <row r="32" spans="1:9" ht="21.75" customHeight="1" x14ac:dyDescent="0.15">
      <c r="A32" s="67"/>
      <c r="B32" s="61"/>
      <c r="C32" s="30">
        <f t="shared" si="2"/>
        <v>0</v>
      </c>
      <c r="D32" s="62"/>
      <c r="E32" s="63"/>
      <c r="F32" s="64"/>
      <c r="G32" s="65"/>
      <c r="H32" s="34">
        <f t="shared" si="3"/>
        <v>0</v>
      </c>
      <c r="I32" s="66"/>
    </row>
    <row r="33" spans="1:9" ht="21.75" customHeight="1" x14ac:dyDescent="0.15">
      <c r="A33" s="67"/>
      <c r="B33" s="61"/>
      <c r="C33" s="30">
        <f t="shared" si="0"/>
        <v>0</v>
      </c>
      <c r="D33" s="62"/>
      <c r="E33" s="63"/>
      <c r="F33" s="64"/>
      <c r="G33" s="65"/>
      <c r="H33" s="34">
        <f t="shared" si="1"/>
        <v>0</v>
      </c>
      <c r="I33" s="66"/>
    </row>
    <row r="34" spans="1:9" ht="21.75" customHeight="1" x14ac:dyDescent="0.15">
      <c r="A34" s="67"/>
      <c r="B34" s="61"/>
      <c r="C34" s="30">
        <f t="shared" si="0"/>
        <v>0</v>
      </c>
      <c r="D34" s="62"/>
      <c r="E34" s="63"/>
      <c r="F34" s="64"/>
      <c r="G34" s="65"/>
      <c r="H34" s="34">
        <f t="shared" si="1"/>
        <v>0</v>
      </c>
      <c r="I34" s="66"/>
    </row>
    <row r="35" spans="1:9" ht="21.75" customHeight="1" thickBot="1" x14ac:dyDescent="0.2">
      <c r="A35" s="74"/>
      <c r="B35" s="73"/>
      <c r="C35" s="31">
        <f t="shared" si="0"/>
        <v>0</v>
      </c>
      <c r="D35" s="72"/>
      <c r="E35" s="71"/>
      <c r="F35" s="70"/>
      <c r="G35" s="69"/>
      <c r="H35" s="34">
        <f t="shared" si="1"/>
        <v>0</v>
      </c>
      <c r="I35" s="68"/>
    </row>
    <row r="36" spans="1:9" ht="21.75" customHeight="1" thickTop="1" x14ac:dyDescent="0.15">
      <c r="A36" s="27" t="s">
        <v>2</v>
      </c>
      <c r="B36" s="28">
        <f>SUM(B4:B35)</f>
        <v>0</v>
      </c>
      <c r="C36" s="32">
        <f>SUM(C4:C35)</f>
        <v>0</v>
      </c>
      <c r="D36" s="36"/>
      <c r="E36" s="37"/>
      <c r="F36" s="38"/>
      <c r="G36" s="126">
        <f>SUM(G4:G35)</f>
        <v>0</v>
      </c>
      <c r="H36" s="127">
        <f>SUM(H4:H35)</f>
        <v>0</v>
      </c>
      <c r="I36" s="28">
        <f>SUM(I4:I35)</f>
        <v>0</v>
      </c>
    </row>
  </sheetData>
  <mergeCells count="5">
    <mergeCell ref="A2:A3"/>
    <mergeCell ref="I2:I3"/>
    <mergeCell ref="A1:I1"/>
    <mergeCell ref="B2:B3"/>
    <mergeCell ref="C2:H2"/>
  </mergeCells>
  <phoneticPr fontId="2"/>
  <pageMargins left="0.70866141732283472" right="0.31496062992125984" top="0.74803149606299213" bottom="0.74803149606299213" header="0.31496062992125984" footer="0.31496062992125984"/>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indexed="44"/>
  </sheetPr>
  <dimension ref="A1:AD32"/>
  <sheetViews>
    <sheetView topLeftCell="A7" zoomScaleNormal="100" workbookViewId="0">
      <selection activeCell="Y22" sqref="Y22"/>
    </sheetView>
  </sheetViews>
  <sheetFormatPr defaultColWidth="9" defaultRowHeight="14.25" x14ac:dyDescent="0.15"/>
  <cols>
    <col min="1" max="1" width="4" style="2" customWidth="1"/>
    <col min="2" max="2" width="7.75" style="2" customWidth="1"/>
    <col min="3" max="6" width="3.25" style="2" customWidth="1"/>
    <col min="7" max="7" width="6.5" style="1" customWidth="1"/>
    <col min="8" max="8" width="5.625" style="1" customWidth="1"/>
    <col min="9" max="9" width="5.5" style="1" customWidth="1"/>
    <col min="10" max="10" width="5.625" style="1" customWidth="1"/>
    <col min="11" max="11" width="3.625" style="1" customWidth="1"/>
    <col min="12" max="12" width="3" style="1" customWidth="1"/>
    <col min="13" max="13" width="3.625" style="1" customWidth="1"/>
    <col min="14" max="14" width="6" style="1" customWidth="1"/>
    <col min="15" max="15" width="5.625" style="1" customWidth="1"/>
    <col min="16" max="16" width="6.25" style="1" customWidth="1"/>
    <col min="17" max="17" width="11.875" style="1" customWidth="1"/>
    <col min="18" max="18" width="3.625" style="1" customWidth="1"/>
    <col min="19" max="19" width="2.875" style="1" customWidth="1"/>
    <col min="20" max="20" width="3.625" style="1" customWidth="1"/>
    <col min="21" max="21" width="5.625" style="2" customWidth="1"/>
    <col min="22" max="22" width="6.125" style="2" customWidth="1"/>
    <col min="23" max="23" width="3.625" style="2" customWidth="1"/>
    <col min="24" max="24" width="3" style="6" customWidth="1"/>
    <col min="25" max="25" width="6.625" style="6" customWidth="1"/>
    <col min="26" max="26" width="4.25" style="2" customWidth="1"/>
    <col min="27" max="27" width="5.875" style="2" customWidth="1"/>
    <col min="28" max="28" width="5.5" style="2" customWidth="1"/>
    <col min="29" max="29" width="4.5" style="2" customWidth="1"/>
    <col min="30" max="30" width="3.625" style="2" customWidth="1"/>
    <col min="31" max="16384" width="9" style="2"/>
  </cols>
  <sheetData>
    <row r="1" spans="1:30" ht="15.75" customHeight="1" x14ac:dyDescent="0.15">
      <c r="A1" s="2" t="s">
        <v>4</v>
      </c>
      <c r="G1" s="264"/>
      <c r="H1" s="264"/>
      <c r="I1" s="264"/>
      <c r="J1" s="264"/>
      <c r="K1" s="264"/>
      <c r="L1" s="264"/>
      <c r="M1" s="264"/>
      <c r="N1" s="264"/>
      <c r="O1" s="264"/>
      <c r="P1" s="264"/>
      <c r="Q1" s="264"/>
      <c r="R1" s="264"/>
      <c r="S1" s="264"/>
      <c r="T1" s="264"/>
      <c r="U1" s="264"/>
      <c r="V1" s="264"/>
      <c r="W1" s="264"/>
      <c r="X1" s="264"/>
      <c r="Y1" s="264"/>
      <c r="Z1" s="264"/>
      <c r="AA1" s="264"/>
      <c r="AB1" s="264"/>
      <c r="AC1" s="264"/>
      <c r="AD1" s="264"/>
    </row>
    <row r="2" spans="1:30" ht="26.25" customHeight="1" x14ac:dyDescent="0.15">
      <c r="A2" s="278" t="s">
        <v>127</v>
      </c>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c r="AD2" s="278"/>
    </row>
    <row r="3" spans="1:30" ht="3" customHeight="1" x14ac:dyDescent="0.15">
      <c r="A3" s="279"/>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row>
    <row r="4" spans="1:30" s="1" customFormat="1" ht="22.5" customHeight="1" x14ac:dyDescent="0.15">
      <c r="A4" s="253" t="s">
        <v>5</v>
      </c>
      <c r="B4" s="254"/>
      <c r="C4" s="253" t="s">
        <v>6</v>
      </c>
      <c r="D4" s="255"/>
      <c r="E4" s="255"/>
      <c r="F4" s="254"/>
      <c r="G4" s="10" t="s">
        <v>1</v>
      </c>
      <c r="H4" s="255" t="s">
        <v>40</v>
      </c>
      <c r="I4" s="255"/>
      <c r="J4" s="255"/>
      <c r="K4" s="255"/>
      <c r="L4" s="255"/>
      <c r="M4" s="255"/>
      <c r="N4" s="255"/>
      <c r="O4" s="255"/>
      <c r="P4" s="255"/>
      <c r="Q4" s="255"/>
      <c r="R4" s="255" t="s">
        <v>41</v>
      </c>
      <c r="S4" s="255"/>
      <c r="T4" s="12"/>
      <c r="U4" s="270" t="s">
        <v>16</v>
      </c>
      <c r="V4" s="270"/>
      <c r="W4" s="270"/>
      <c r="X4" s="253" t="s">
        <v>17</v>
      </c>
      <c r="Y4" s="255"/>
      <c r="Z4" s="255"/>
      <c r="AA4" s="254"/>
      <c r="AB4" s="280" t="s">
        <v>18</v>
      </c>
      <c r="AC4" s="280"/>
      <c r="AD4" s="280"/>
    </row>
    <row r="5" spans="1:30" ht="22.5" customHeight="1" x14ac:dyDescent="0.15">
      <c r="A5" s="246" t="s">
        <v>183</v>
      </c>
      <c r="B5" s="247"/>
      <c r="C5" s="258" t="s">
        <v>10</v>
      </c>
      <c r="D5" s="259"/>
      <c r="E5" s="259"/>
      <c r="F5" s="260"/>
      <c r="G5" s="75"/>
      <c r="H5" s="4" t="s">
        <v>8</v>
      </c>
      <c r="I5" s="13">
        <v>0.61</v>
      </c>
      <c r="J5" s="4" t="s">
        <v>19</v>
      </c>
      <c r="K5" s="269">
        <v>0.71</v>
      </c>
      <c r="L5" s="269"/>
      <c r="M5" s="4" t="s">
        <v>20</v>
      </c>
      <c r="N5" s="13">
        <v>3</v>
      </c>
      <c r="O5" s="4" t="s">
        <v>7</v>
      </c>
      <c r="P5" s="76">
        <v>60</v>
      </c>
      <c r="Q5" s="4" t="s">
        <v>167</v>
      </c>
      <c r="R5" s="269">
        <f>IF(G5="",0,ROUND((G5*I5*K5*N5/P5/0.19),1))</f>
        <v>0</v>
      </c>
      <c r="S5" s="269"/>
      <c r="T5" s="4" t="s">
        <v>22</v>
      </c>
      <c r="U5" s="275">
        <f>ROUNDUP((R5),0)</f>
        <v>0</v>
      </c>
      <c r="V5" s="269"/>
      <c r="W5" s="45" t="s">
        <v>9</v>
      </c>
      <c r="X5" s="271" t="s">
        <v>212</v>
      </c>
      <c r="Y5" s="272"/>
      <c r="Z5" s="272"/>
      <c r="AA5" s="256">
        <f>(R5+R6)*1.4</f>
        <v>0</v>
      </c>
      <c r="AB5" s="296">
        <f>MAX(IF(AA5&lt;SUM(U5:U6),SUM(U5:U6),ROUNDDOWN(AA5,0)),SUM(U5:U6))</f>
        <v>0</v>
      </c>
      <c r="AC5" s="297"/>
      <c r="AD5" s="254" t="s">
        <v>9</v>
      </c>
    </row>
    <row r="6" spans="1:30" ht="22.5" customHeight="1" x14ac:dyDescent="0.15">
      <c r="A6" s="248" t="s">
        <v>182</v>
      </c>
      <c r="B6" s="249"/>
      <c r="C6" s="258" t="s">
        <v>11</v>
      </c>
      <c r="D6" s="259"/>
      <c r="E6" s="259"/>
      <c r="F6" s="260"/>
      <c r="G6" s="13">
        <f>G5</f>
        <v>0</v>
      </c>
      <c r="H6" s="4" t="s">
        <v>8</v>
      </c>
      <c r="I6" s="13">
        <v>0.61</v>
      </c>
      <c r="J6" s="4" t="s">
        <v>19</v>
      </c>
      <c r="K6" s="269">
        <v>0.05</v>
      </c>
      <c r="L6" s="269"/>
      <c r="M6" s="4" t="s">
        <v>20</v>
      </c>
      <c r="N6" s="13">
        <v>13</v>
      </c>
      <c r="O6" s="4" t="s">
        <v>7</v>
      </c>
      <c r="P6" s="76">
        <v>60</v>
      </c>
      <c r="Q6" s="4" t="s">
        <v>167</v>
      </c>
      <c r="R6" s="269">
        <f>IF(G6="",0,ROUND((G6*I6*K6*N6/P6/0.19),1))</f>
        <v>0</v>
      </c>
      <c r="S6" s="269"/>
      <c r="T6" s="4" t="s">
        <v>23</v>
      </c>
      <c r="U6" s="275">
        <f t="shared" ref="U6:U11" si="0">ROUNDUP((R6),0)</f>
        <v>0</v>
      </c>
      <c r="V6" s="269"/>
      <c r="W6" s="45" t="s">
        <v>9</v>
      </c>
      <c r="X6" s="273"/>
      <c r="Y6" s="274"/>
      <c r="Z6" s="274"/>
      <c r="AA6" s="257"/>
      <c r="AB6" s="276"/>
      <c r="AC6" s="277"/>
      <c r="AD6" s="254"/>
    </row>
    <row r="7" spans="1:30" ht="22.5" customHeight="1" x14ac:dyDescent="0.15">
      <c r="A7" s="252"/>
      <c r="B7" s="250" t="s">
        <v>135</v>
      </c>
      <c r="C7" s="258" t="s">
        <v>12</v>
      </c>
      <c r="D7" s="259"/>
      <c r="E7" s="259"/>
      <c r="F7" s="260"/>
      <c r="G7" s="17">
        <f>G5</f>
        <v>0</v>
      </c>
      <c r="H7" s="4" t="s">
        <v>8</v>
      </c>
      <c r="I7" s="13">
        <v>0.61</v>
      </c>
      <c r="J7" s="4" t="s">
        <v>19</v>
      </c>
      <c r="K7" s="269">
        <v>0.04</v>
      </c>
      <c r="L7" s="269"/>
      <c r="M7" s="4" t="s">
        <v>20</v>
      </c>
      <c r="N7" s="13">
        <v>6</v>
      </c>
      <c r="O7" s="4" t="s">
        <v>7</v>
      </c>
      <c r="P7" s="13">
        <v>5.7</v>
      </c>
      <c r="Q7" s="4" t="s">
        <v>21</v>
      </c>
      <c r="R7" s="269">
        <f>IF(G7="",0,ROUND((G7*I7*K7*N7/P7),1))</f>
        <v>0</v>
      </c>
      <c r="S7" s="269"/>
      <c r="T7" s="4" t="s">
        <v>136</v>
      </c>
      <c r="U7" s="275">
        <f t="shared" si="0"/>
        <v>0</v>
      </c>
      <c r="V7" s="269"/>
      <c r="W7" s="44" t="s">
        <v>9</v>
      </c>
      <c r="X7" s="261" t="s">
        <v>176</v>
      </c>
      <c r="Y7" s="262"/>
      <c r="Z7" s="262"/>
      <c r="AA7" s="48">
        <f>R7*1.4</f>
        <v>0</v>
      </c>
      <c r="AB7" s="275">
        <f>MAX(IF(AA7&lt;U7,U7,ROUNDDOWN(AA7,0)),U7)</f>
        <v>0</v>
      </c>
      <c r="AC7" s="269"/>
      <c r="AD7" s="44" t="s">
        <v>9</v>
      </c>
    </row>
    <row r="8" spans="1:30" ht="22.5" customHeight="1" x14ac:dyDescent="0.15">
      <c r="A8" s="280"/>
      <c r="B8" s="251"/>
      <c r="C8" s="258" t="s">
        <v>13</v>
      </c>
      <c r="D8" s="259"/>
      <c r="E8" s="259"/>
      <c r="F8" s="260"/>
      <c r="G8" s="15">
        <f>G5</f>
        <v>0</v>
      </c>
      <c r="H8" s="3" t="s">
        <v>8</v>
      </c>
      <c r="I8" s="15">
        <v>0.61</v>
      </c>
      <c r="J8" s="3" t="s">
        <v>19</v>
      </c>
      <c r="K8" s="269">
        <v>0.1</v>
      </c>
      <c r="L8" s="269"/>
      <c r="M8" s="3" t="s">
        <v>20</v>
      </c>
      <c r="N8" s="15">
        <v>6</v>
      </c>
      <c r="O8" s="3" t="s">
        <v>7</v>
      </c>
      <c r="P8" s="15">
        <v>4.3</v>
      </c>
      <c r="Q8" s="3" t="s">
        <v>21</v>
      </c>
      <c r="R8" s="269">
        <f>IF(G8="",0,ROUND((G8*I8*K8*N8/P8),1))</f>
        <v>0</v>
      </c>
      <c r="S8" s="269"/>
      <c r="T8" s="3" t="s">
        <v>24</v>
      </c>
      <c r="U8" s="276">
        <f t="shared" si="0"/>
        <v>0</v>
      </c>
      <c r="V8" s="277"/>
      <c r="W8" s="47" t="s">
        <v>15</v>
      </c>
      <c r="X8" s="261" t="s">
        <v>177</v>
      </c>
      <c r="Y8" s="262"/>
      <c r="Z8" s="262"/>
      <c r="AA8" s="48">
        <f>R8*1.4</f>
        <v>0</v>
      </c>
      <c r="AB8" s="275">
        <f>MAX(IF(AA8&lt;U8,U8,ROUNDDOWN(AA8,0)),U8)</f>
        <v>0</v>
      </c>
      <c r="AC8" s="269"/>
      <c r="AD8" s="45" t="s">
        <v>15</v>
      </c>
    </row>
    <row r="9" spans="1:30" ht="22.5" customHeight="1" x14ac:dyDescent="0.15">
      <c r="A9" s="280"/>
      <c r="B9" s="251"/>
      <c r="C9" s="253" t="s">
        <v>27</v>
      </c>
      <c r="D9" s="255"/>
      <c r="E9" s="255"/>
      <c r="F9" s="254"/>
      <c r="G9" s="13">
        <f>G5</f>
        <v>0</v>
      </c>
      <c r="H9" s="4" t="s">
        <v>8</v>
      </c>
      <c r="I9" s="13">
        <v>0.61</v>
      </c>
      <c r="J9" s="4" t="s">
        <v>19</v>
      </c>
      <c r="K9" s="269">
        <v>0.05</v>
      </c>
      <c r="L9" s="269"/>
      <c r="M9" s="4" t="s">
        <v>20</v>
      </c>
      <c r="N9" s="13">
        <v>6</v>
      </c>
      <c r="O9" s="4" t="s">
        <v>7</v>
      </c>
      <c r="P9" s="13">
        <v>11.4</v>
      </c>
      <c r="Q9" s="4" t="s">
        <v>21</v>
      </c>
      <c r="R9" s="269">
        <f>IF(G9="",0,ROUND((G9*I9*K9*N9/P9),1))</f>
        <v>0</v>
      </c>
      <c r="S9" s="269"/>
      <c r="T9" s="4" t="s">
        <v>137</v>
      </c>
      <c r="U9" s="275">
        <f t="shared" si="0"/>
        <v>0</v>
      </c>
      <c r="V9" s="269"/>
      <c r="W9" s="44" t="s">
        <v>9</v>
      </c>
      <c r="X9" s="261" t="s">
        <v>173</v>
      </c>
      <c r="Y9" s="262"/>
      <c r="Z9" s="262"/>
      <c r="AA9" s="49">
        <f>R9*1.4</f>
        <v>0</v>
      </c>
      <c r="AB9" s="275">
        <f>MAX(IF(AA9&lt;U9,U9,ROUNDDOWN(AA9,0)),U9)</f>
        <v>0</v>
      </c>
      <c r="AC9" s="269"/>
      <c r="AD9" s="44" t="s">
        <v>9</v>
      </c>
    </row>
    <row r="10" spans="1:30" ht="22.5" customHeight="1" x14ac:dyDescent="0.15">
      <c r="A10" s="280"/>
      <c r="B10" s="251"/>
      <c r="C10" s="263" t="s">
        <v>14</v>
      </c>
      <c r="D10" s="264"/>
      <c r="E10" s="264"/>
      <c r="F10" s="265"/>
      <c r="G10" s="14">
        <f>G5</f>
        <v>0</v>
      </c>
      <c r="H10" s="1" t="s">
        <v>8</v>
      </c>
      <c r="I10" s="14">
        <v>0.61</v>
      </c>
      <c r="J10" s="1" t="s">
        <v>19</v>
      </c>
      <c r="K10" s="269">
        <v>0.03</v>
      </c>
      <c r="L10" s="269"/>
      <c r="M10" s="1" t="s">
        <v>20</v>
      </c>
      <c r="N10" s="14">
        <v>6</v>
      </c>
      <c r="O10" s="1" t="s">
        <v>7</v>
      </c>
      <c r="P10" s="14">
        <v>3.8</v>
      </c>
      <c r="Q10" s="1" t="s">
        <v>21</v>
      </c>
      <c r="R10" s="269">
        <f>IF(G10="",0,ROUND((G10*I10*K10*N10/P10),1))</f>
        <v>0</v>
      </c>
      <c r="S10" s="269"/>
      <c r="T10" s="1" t="s">
        <v>25</v>
      </c>
      <c r="U10" s="275">
        <f t="shared" si="0"/>
        <v>0</v>
      </c>
      <c r="V10" s="269"/>
      <c r="W10" s="47" t="s">
        <v>9</v>
      </c>
      <c r="X10" s="261" t="s">
        <v>178</v>
      </c>
      <c r="Y10" s="262"/>
      <c r="Z10" s="262"/>
      <c r="AA10" s="50">
        <f>R10*1.4</f>
        <v>0</v>
      </c>
      <c r="AB10" s="275">
        <f>MAX(IF(AA10&lt;U10,U10,ROUNDDOWN(AA10,0)),U10)</f>
        <v>0</v>
      </c>
      <c r="AC10" s="269"/>
      <c r="AD10" s="46" t="s">
        <v>9</v>
      </c>
    </row>
    <row r="11" spans="1:30" ht="22.5" customHeight="1" x14ac:dyDescent="0.15">
      <c r="A11" s="280"/>
      <c r="B11" s="252"/>
      <c r="C11" s="266" t="s">
        <v>134</v>
      </c>
      <c r="D11" s="267"/>
      <c r="E11" s="267"/>
      <c r="F11" s="268"/>
      <c r="G11" s="13">
        <f>G5</f>
        <v>0</v>
      </c>
      <c r="H11" s="4" t="s">
        <v>8</v>
      </c>
      <c r="I11" s="13">
        <v>0.61</v>
      </c>
      <c r="J11" s="4" t="s">
        <v>19</v>
      </c>
      <c r="K11" s="269">
        <v>0.02</v>
      </c>
      <c r="L11" s="269"/>
      <c r="M11" s="4" t="s">
        <v>20</v>
      </c>
      <c r="N11" s="13">
        <v>6</v>
      </c>
      <c r="O11" s="4" t="s">
        <v>7</v>
      </c>
      <c r="P11" s="13">
        <v>3.4</v>
      </c>
      <c r="Q11" s="4" t="s">
        <v>21</v>
      </c>
      <c r="R11" s="269">
        <f>IF(G11="",0,ROUND((G11*I11*K11*N11/P11),1))</f>
        <v>0</v>
      </c>
      <c r="S11" s="269"/>
      <c r="T11" s="4" t="s">
        <v>26</v>
      </c>
      <c r="U11" s="275">
        <f t="shared" si="0"/>
        <v>0</v>
      </c>
      <c r="V11" s="269"/>
      <c r="W11" s="45" t="s">
        <v>9</v>
      </c>
      <c r="X11" s="261" t="s">
        <v>175</v>
      </c>
      <c r="Y11" s="262"/>
      <c r="Z11" s="262"/>
      <c r="AA11" s="49">
        <f>R11*1.4</f>
        <v>0</v>
      </c>
      <c r="AB11" s="275">
        <f>MAX(IF(AA11&lt;U11,U11,ROUNDDOWN(AA11,0)),U11)</f>
        <v>0</v>
      </c>
      <c r="AC11" s="269"/>
      <c r="AD11" s="44" t="s">
        <v>9</v>
      </c>
    </row>
    <row r="12" spans="1:30" ht="3.75" customHeight="1" x14ac:dyDescent="0.15">
      <c r="A12" s="259"/>
      <c r="B12" s="259"/>
      <c r="C12" s="259"/>
      <c r="D12" s="259"/>
      <c r="E12" s="259"/>
      <c r="F12" s="259"/>
      <c r="G12" s="259"/>
      <c r="H12" s="259"/>
      <c r="I12" s="259"/>
      <c r="J12" s="259"/>
      <c r="K12" s="259"/>
      <c r="L12" s="259"/>
      <c r="M12" s="259"/>
      <c r="N12" s="259"/>
      <c r="O12" s="259"/>
      <c r="P12" s="259"/>
      <c r="Q12" s="259"/>
      <c r="R12" s="259"/>
      <c r="S12" s="259"/>
      <c r="T12" s="259"/>
      <c r="U12" s="259"/>
      <c r="V12" s="259"/>
      <c r="W12" s="259"/>
      <c r="X12" s="259"/>
      <c r="Y12" s="259"/>
      <c r="Z12" s="259"/>
      <c r="AA12" s="259"/>
      <c r="AB12" s="259"/>
      <c r="AC12" s="259"/>
      <c r="AD12" s="259"/>
    </row>
    <row r="13" spans="1:30" s="7" customFormat="1" ht="14.25" customHeight="1" x14ac:dyDescent="0.15">
      <c r="A13" s="9" t="s">
        <v>28</v>
      </c>
      <c r="B13" s="8"/>
      <c r="C13" s="6">
        <v>1</v>
      </c>
      <c r="D13" s="9" t="s">
        <v>138</v>
      </c>
      <c r="E13" s="9"/>
      <c r="F13" s="9"/>
      <c r="G13" s="9"/>
      <c r="H13" s="9"/>
      <c r="I13" s="9"/>
      <c r="J13" s="9"/>
      <c r="K13" s="9"/>
      <c r="L13" s="9"/>
      <c r="M13" s="9"/>
      <c r="N13" s="9"/>
      <c r="O13" s="9"/>
      <c r="P13" s="9"/>
      <c r="Q13" s="9"/>
      <c r="R13" s="9"/>
      <c r="S13" s="9"/>
      <c r="T13" s="9"/>
      <c r="U13" s="9"/>
      <c r="V13" s="9"/>
      <c r="W13" s="9"/>
      <c r="X13" s="9"/>
      <c r="Y13" s="9"/>
    </row>
    <row r="14" spans="1:30" s="7" customFormat="1" ht="14.25" customHeight="1" x14ac:dyDescent="0.15">
      <c r="A14" s="6"/>
      <c r="B14" s="6"/>
      <c r="C14" s="6">
        <v>2</v>
      </c>
      <c r="D14" s="9" t="s">
        <v>29</v>
      </c>
      <c r="E14" s="9"/>
      <c r="F14" s="9"/>
      <c r="G14" s="9"/>
      <c r="H14" s="9"/>
      <c r="I14" s="9"/>
      <c r="J14" s="9"/>
      <c r="K14" s="9"/>
      <c r="L14" s="9"/>
      <c r="M14" s="9"/>
      <c r="N14" s="9"/>
      <c r="O14" s="9"/>
      <c r="P14" s="9"/>
      <c r="Q14" s="9"/>
      <c r="R14" s="9"/>
      <c r="S14" s="9"/>
      <c r="T14" s="9"/>
      <c r="U14" s="9"/>
      <c r="V14" s="9"/>
      <c r="W14" s="9"/>
      <c r="X14" s="9"/>
      <c r="Y14" s="9"/>
    </row>
    <row r="15" spans="1:30" s="7" customFormat="1" ht="14.25" customHeight="1" x14ac:dyDescent="0.15">
      <c r="A15" s="6"/>
      <c r="B15" s="6"/>
      <c r="C15" s="6">
        <v>3</v>
      </c>
      <c r="D15" s="9" t="s">
        <v>195</v>
      </c>
      <c r="E15" s="9"/>
      <c r="F15" s="9"/>
      <c r="G15" s="9"/>
      <c r="H15" s="9"/>
      <c r="I15" s="9"/>
      <c r="J15" s="9"/>
      <c r="K15" s="9"/>
      <c r="L15" s="9"/>
      <c r="M15" s="9"/>
      <c r="N15" s="9"/>
      <c r="O15" s="9"/>
      <c r="P15" s="9"/>
      <c r="Q15" s="9"/>
      <c r="R15" s="9"/>
      <c r="S15" s="9"/>
      <c r="T15" s="9"/>
      <c r="U15" s="9"/>
      <c r="V15" s="9"/>
      <c r="W15" s="9"/>
      <c r="X15" s="9"/>
      <c r="Y15" s="9"/>
    </row>
    <row r="16" spans="1:30" s="7" customFormat="1" ht="14.25" customHeight="1" x14ac:dyDescent="0.15">
      <c r="A16" s="6"/>
      <c r="B16" s="6"/>
      <c r="C16" s="6">
        <v>4</v>
      </c>
      <c r="D16" s="9" t="s">
        <v>139</v>
      </c>
      <c r="E16" s="9"/>
      <c r="F16" s="9"/>
      <c r="G16" s="9"/>
      <c r="H16" s="9"/>
      <c r="I16" s="9"/>
      <c r="J16" s="9"/>
      <c r="K16" s="9"/>
      <c r="L16" s="9"/>
      <c r="M16" s="9"/>
      <c r="N16" s="9"/>
      <c r="O16" s="9"/>
      <c r="P16" s="9"/>
      <c r="Q16" s="9"/>
      <c r="R16" s="9"/>
      <c r="S16" s="9"/>
      <c r="T16" s="9"/>
      <c r="U16" s="9"/>
      <c r="V16" s="9"/>
      <c r="W16" s="9"/>
      <c r="X16" s="9"/>
      <c r="Y16" s="9"/>
    </row>
    <row r="17" spans="1:30" s="7" customFormat="1" ht="14.25" customHeight="1" x14ac:dyDescent="0.15">
      <c r="A17" s="6"/>
      <c r="B17" s="6"/>
      <c r="C17" s="6">
        <v>5</v>
      </c>
      <c r="D17" s="9" t="s">
        <v>30</v>
      </c>
      <c r="E17" s="9"/>
      <c r="F17" s="9"/>
      <c r="G17" s="9"/>
      <c r="H17" s="9"/>
      <c r="I17" s="9"/>
      <c r="J17" s="9"/>
      <c r="K17" s="9"/>
      <c r="L17" s="9"/>
      <c r="M17" s="9"/>
      <c r="N17" s="9"/>
      <c r="O17" s="9"/>
      <c r="P17" s="9"/>
      <c r="Q17" s="9"/>
      <c r="R17" s="9"/>
      <c r="S17" s="9"/>
      <c r="T17" s="9"/>
      <c r="U17" s="9"/>
      <c r="V17" s="9"/>
      <c r="W17" s="9"/>
      <c r="X17" s="9"/>
      <c r="Y17" s="9"/>
    </row>
    <row r="18" spans="1:30" s="7" customFormat="1" ht="31.5" customHeight="1" x14ac:dyDescent="0.15">
      <c r="A18" s="278" t="s">
        <v>140</v>
      </c>
      <c r="B18" s="278"/>
      <c r="C18" s="278"/>
      <c r="D18" s="278"/>
      <c r="E18" s="278"/>
      <c r="F18" s="278"/>
      <c r="G18" s="278"/>
      <c r="H18" s="278"/>
      <c r="I18" s="278"/>
      <c r="J18" s="278"/>
      <c r="K18" s="278"/>
      <c r="L18" s="278"/>
      <c r="M18" s="278"/>
      <c r="N18" s="278"/>
      <c r="O18" s="278"/>
      <c r="P18" s="278"/>
      <c r="Q18" s="278"/>
      <c r="R18" s="278"/>
      <c r="S18" s="278"/>
      <c r="T18" s="278"/>
      <c r="U18" s="278"/>
      <c r="V18" s="278"/>
      <c r="W18" s="278"/>
      <c r="X18" s="278"/>
      <c r="Y18" s="278"/>
      <c r="Z18" s="278"/>
      <c r="AA18" s="278"/>
      <c r="AB18" s="278"/>
      <c r="AC18" s="278"/>
      <c r="AD18" s="278"/>
    </row>
    <row r="19" spans="1:30" ht="21.75" customHeight="1" x14ac:dyDescent="0.15">
      <c r="A19" s="10">
        <v>1</v>
      </c>
      <c r="B19" s="283" t="s">
        <v>141</v>
      </c>
      <c r="C19" s="283"/>
      <c r="D19" s="283"/>
      <c r="E19" s="283"/>
      <c r="F19" s="283"/>
      <c r="G19" s="284"/>
      <c r="H19" s="287" t="s">
        <v>36</v>
      </c>
      <c r="I19" s="288"/>
      <c r="J19" s="288"/>
      <c r="K19" s="288"/>
      <c r="L19" s="281">
        <v>0.55000000000000004</v>
      </c>
      <c r="M19" s="281"/>
      <c r="N19" s="11" t="s">
        <v>38</v>
      </c>
      <c r="O19" s="288" t="s">
        <v>146</v>
      </c>
      <c r="P19" s="288"/>
      <c r="Q19" s="288"/>
      <c r="R19" s="288"/>
      <c r="S19" s="281">
        <v>0.55000000000000004</v>
      </c>
      <c r="T19" s="281"/>
      <c r="U19" s="285" t="s">
        <v>39</v>
      </c>
      <c r="V19" s="285"/>
      <c r="W19" s="281"/>
      <c r="X19" s="281"/>
      <c r="Y19" s="11" t="s">
        <v>150</v>
      </c>
      <c r="Z19" s="11"/>
      <c r="AA19" s="76">
        <v>2</v>
      </c>
      <c r="AB19" s="11" t="s">
        <v>37</v>
      </c>
      <c r="AC19" s="53">
        <f t="shared" ref="AC19:AC24" si="1">IFERROR(L19*S19*W19/AA19,"")</f>
        <v>0</v>
      </c>
      <c r="AD19" s="12" t="s">
        <v>3</v>
      </c>
    </row>
    <row r="20" spans="1:30" ht="21.75" customHeight="1" x14ac:dyDescent="0.15">
      <c r="A20" s="10">
        <v>2</v>
      </c>
      <c r="B20" s="283" t="s">
        <v>142</v>
      </c>
      <c r="C20" s="283"/>
      <c r="D20" s="283"/>
      <c r="E20" s="283"/>
      <c r="F20" s="283"/>
      <c r="G20" s="284"/>
      <c r="H20" s="287" t="s">
        <v>196</v>
      </c>
      <c r="I20" s="288"/>
      <c r="J20" s="288"/>
      <c r="K20" s="288"/>
      <c r="L20" s="282">
        <v>0.6</v>
      </c>
      <c r="M20" s="282"/>
      <c r="N20" s="11" t="s">
        <v>38</v>
      </c>
      <c r="O20" s="288" t="s">
        <v>196</v>
      </c>
      <c r="P20" s="288"/>
      <c r="Q20" s="288"/>
      <c r="R20" s="288"/>
      <c r="S20" s="282" t="s">
        <v>194</v>
      </c>
      <c r="T20" s="282"/>
      <c r="U20" s="285" t="s">
        <v>39</v>
      </c>
      <c r="V20" s="285"/>
      <c r="W20" s="281"/>
      <c r="X20" s="281"/>
      <c r="Y20" s="11" t="s">
        <v>150</v>
      </c>
      <c r="Z20" s="11"/>
      <c r="AA20" s="76">
        <v>2</v>
      </c>
      <c r="AB20" s="11" t="s">
        <v>37</v>
      </c>
      <c r="AC20" s="53">
        <f t="shared" si="1"/>
        <v>0</v>
      </c>
      <c r="AD20" s="12" t="s">
        <v>3</v>
      </c>
    </row>
    <row r="21" spans="1:30" ht="21.75" customHeight="1" x14ac:dyDescent="0.15">
      <c r="A21" s="10">
        <v>3</v>
      </c>
      <c r="B21" s="283" t="s">
        <v>32</v>
      </c>
      <c r="C21" s="283"/>
      <c r="D21" s="283"/>
      <c r="E21" s="283"/>
      <c r="F21" s="283"/>
      <c r="G21" s="284"/>
      <c r="H21" s="286" t="s">
        <v>143</v>
      </c>
      <c r="I21" s="285"/>
      <c r="J21" s="285"/>
      <c r="K21" s="285"/>
      <c r="L21" s="255">
        <v>0.59</v>
      </c>
      <c r="M21" s="255"/>
      <c r="N21" s="11" t="s">
        <v>38</v>
      </c>
      <c r="O21" s="285" t="s">
        <v>147</v>
      </c>
      <c r="P21" s="285"/>
      <c r="Q21" s="285"/>
      <c r="R21" s="285"/>
      <c r="S21" s="255">
        <v>0.42</v>
      </c>
      <c r="T21" s="255"/>
      <c r="U21" s="285" t="s">
        <v>151</v>
      </c>
      <c r="V21" s="285"/>
      <c r="W21" s="281"/>
      <c r="X21" s="281"/>
      <c r="Y21" s="11" t="s">
        <v>213</v>
      </c>
      <c r="Z21" s="11"/>
      <c r="AA21" s="76">
        <v>2</v>
      </c>
      <c r="AB21" s="11" t="s">
        <v>37</v>
      </c>
      <c r="AC21" s="53">
        <f t="shared" si="1"/>
        <v>0</v>
      </c>
      <c r="AD21" s="12" t="s">
        <v>3</v>
      </c>
    </row>
    <row r="22" spans="1:30" ht="21.75" customHeight="1" x14ac:dyDescent="0.15">
      <c r="A22" s="10">
        <v>4</v>
      </c>
      <c r="B22" s="283" t="s">
        <v>33</v>
      </c>
      <c r="C22" s="283"/>
      <c r="D22" s="283"/>
      <c r="E22" s="283"/>
      <c r="F22" s="283"/>
      <c r="G22" s="284"/>
      <c r="H22" s="286" t="s">
        <v>144</v>
      </c>
      <c r="I22" s="285"/>
      <c r="J22" s="285"/>
      <c r="K22" s="285"/>
      <c r="L22" s="255">
        <v>0.53</v>
      </c>
      <c r="M22" s="255"/>
      <c r="N22" s="11" t="s">
        <v>38</v>
      </c>
      <c r="O22" s="285" t="s">
        <v>148</v>
      </c>
      <c r="P22" s="285"/>
      <c r="Q22" s="285"/>
      <c r="R22" s="285"/>
      <c r="S22" s="255">
        <v>0.37</v>
      </c>
      <c r="T22" s="255"/>
      <c r="U22" s="285" t="s">
        <v>39</v>
      </c>
      <c r="V22" s="285"/>
      <c r="W22" s="281"/>
      <c r="X22" s="281"/>
      <c r="Y22" s="11" t="s">
        <v>150</v>
      </c>
      <c r="Z22" s="11"/>
      <c r="AA22" s="76">
        <v>2</v>
      </c>
      <c r="AB22" s="11" t="s">
        <v>37</v>
      </c>
      <c r="AC22" s="53">
        <f t="shared" si="1"/>
        <v>0</v>
      </c>
      <c r="AD22" s="12" t="s">
        <v>3</v>
      </c>
    </row>
    <row r="23" spans="1:30" ht="21.75" customHeight="1" x14ac:dyDescent="0.15">
      <c r="A23" s="10">
        <v>5</v>
      </c>
      <c r="B23" s="283" t="s">
        <v>34</v>
      </c>
      <c r="C23" s="283"/>
      <c r="D23" s="283"/>
      <c r="E23" s="283"/>
      <c r="F23" s="283"/>
      <c r="G23" s="284"/>
      <c r="H23" s="286" t="s">
        <v>144</v>
      </c>
      <c r="I23" s="285"/>
      <c r="J23" s="285"/>
      <c r="K23" s="285"/>
      <c r="L23" s="255">
        <v>0.53</v>
      </c>
      <c r="M23" s="255"/>
      <c r="N23" s="11" t="s">
        <v>38</v>
      </c>
      <c r="O23" s="285" t="s">
        <v>148</v>
      </c>
      <c r="P23" s="285"/>
      <c r="Q23" s="285"/>
      <c r="R23" s="285"/>
      <c r="S23" s="255">
        <v>0.37</v>
      </c>
      <c r="T23" s="255"/>
      <c r="U23" s="285" t="s">
        <v>39</v>
      </c>
      <c r="V23" s="285"/>
      <c r="W23" s="281"/>
      <c r="X23" s="281"/>
      <c r="Y23" s="11" t="s">
        <v>150</v>
      </c>
      <c r="Z23" s="11"/>
      <c r="AA23" s="76">
        <v>2</v>
      </c>
      <c r="AB23" s="11" t="s">
        <v>37</v>
      </c>
      <c r="AC23" s="53">
        <f t="shared" si="1"/>
        <v>0</v>
      </c>
      <c r="AD23" s="12" t="s">
        <v>3</v>
      </c>
    </row>
    <row r="24" spans="1:30" ht="21.75" customHeight="1" x14ac:dyDescent="0.15">
      <c r="A24" s="10">
        <v>6</v>
      </c>
      <c r="B24" s="283" t="s">
        <v>35</v>
      </c>
      <c r="C24" s="283"/>
      <c r="D24" s="283"/>
      <c r="E24" s="283"/>
      <c r="F24" s="283"/>
      <c r="G24" s="284"/>
      <c r="H24" s="286" t="s">
        <v>145</v>
      </c>
      <c r="I24" s="285"/>
      <c r="J24" s="285"/>
      <c r="K24" s="285"/>
      <c r="L24" s="255">
        <v>0.4</v>
      </c>
      <c r="M24" s="255"/>
      <c r="N24" s="11" t="s">
        <v>38</v>
      </c>
      <c r="O24" s="285" t="s">
        <v>149</v>
      </c>
      <c r="P24" s="285"/>
      <c r="Q24" s="285"/>
      <c r="R24" s="285"/>
      <c r="S24" s="255">
        <v>0.4</v>
      </c>
      <c r="T24" s="255"/>
      <c r="U24" s="285" t="s">
        <v>39</v>
      </c>
      <c r="V24" s="285"/>
      <c r="W24" s="281"/>
      <c r="X24" s="281"/>
      <c r="Y24" s="11" t="s">
        <v>150</v>
      </c>
      <c r="Z24" s="11"/>
      <c r="AA24" s="76">
        <v>2</v>
      </c>
      <c r="AB24" s="11" t="s">
        <v>37</v>
      </c>
      <c r="AC24" s="53">
        <f t="shared" si="1"/>
        <v>0</v>
      </c>
      <c r="AD24" s="12" t="s">
        <v>3</v>
      </c>
    </row>
    <row r="25" spans="1:30" ht="30.75" customHeight="1" x14ac:dyDescent="0.15">
      <c r="A25" s="10">
        <v>7</v>
      </c>
      <c r="B25" s="283" t="s">
        <v>31</v>
      </c>
      <c r="C25" s="283"/>
      <c r="D25" s="283"/>
      <c r="E25" s="283"/>
      <c r="F25" s="284"/>
      <c r="G25" s="75"/>
      <c r="H25" s="44" t="s">
        <v>3</v>
      </c>
      <c r="I25" s="51" t="s">
        <v>152</v>
      </c>
      <c r="J25" s="11"/>
      <c r="K25" s="11"/>
      <c r="L25" s="11"/>
      <c r="M25" s="11"/>
      <c r="N25" s="75"/>
      <c r="O25" s="44" t="s">
        <v>153</v>
      </c>
      <c r="P25" s="293" t="s">
        <v>154</v>
      </c>
      <c r="Q25" s="294"/>
      <c r="R25" s="294"/>
      <c r="S25" s="294"/>
      <c r="T25" s="294"/>
      <c r="U25" s="295"/>
      <c r="V25" s="291">
        <f>IFERROR(ROUND(AC19+AC20+AC21+AC22+AC23+AC24+G25+N25,1),"")</f>
        <v>0</v>
      </c>
      <c r="W25" s="292"/>
      <c r="X25" s="292"/>
      <c r="Y25" s="44" t="s">
        <v>3</v>
      </c>
      <c r="Z25" s="289" t="s">
        <v>197</v>
      </c>
      <c r="AA25" s="290"/>
      <c r="AB25" s="281"/>
      <c r="AC25" s="281"/>
      <c r="AD25" s="12" t="s">
        <v>3</v>
      </c>
    </row>
    <row r="26" spans="1:30" x14ac:dyDescent="0.15">
      <c r="A26" s="1"/>
      <c r="H26" s="2"/>
      <c r="I26" s="2"/>
      <c r="J26" s="2"/>
      <c r="K26" s="2"/>
      <c r="L26" s="2"/>
      <c r="M26" s="2"/>
      <c r="N26" s="2"/>
      <c r="O26" s="2"/>
      <c r="P26" s="2"/>
      <c r="Q26" s="2"/>
      <c r="R26" s="2"/>
      <c r="S26" s="2"/>
      <c r="T26" s="2"/>
      <c r="X26" s="2"/>
      <c r="Y26" s="2"/>
    </row>
    <row r="27" spans="1:30" x14ac:dyDescent="0.15">
      <c r="A27" s="52" t="s">
        <v>28</v>
      </c>
      <c r="E27" s="1">
        <v>1</v>
      </c>
      <c r="F27" s="52" t="s">
        <v>198</v>
      </c>
      <c r="X27" s="2"/>
      <c r="Y27" s="2"/>
    </row>
    <row r="28" spans="1:30" x14ac:dyDescent="0.15">
      <c r="E28" s="1">
        <v>2</v>
      </c>
      <c r="F28" s="2" t="s">
        <v>199</v>
      </c>
      <c r="X28" s="2"/>
      <c r="Y28" s="2"/>
    </row>
    <row r="29" spans="1:30" x14ac:dyDescent="0.15">
      <c r="F29" s="2" t="s">
        <v>200</v>
      </c>
      <c r="X29" s="2"/>
      <c r="Y29" s="2"/>
    </row>
    <row r="30" spans="1:30" x14ac:dyDescent="0.15">
      <c r="F30" s="2" t="s">
        <v>201</v>
      </c>
      <c r="X30" s="2"/>
      <c r="Y30" s="2"/>
    </row>
    <row r="31" spans="1:30" x14ac:dyDescent="0.15">
      <c r="E31" s="1">
        <v>3</v>
      </c>
      <c r="F31" s="2" t="s">
        <v>164</v>
      </c>
      <c r="X31" s="2"/>
      <c r="Y31" s="2"/>
    </row>
    <row r="32" spans="1:30" x14ac:dyDescent="0.15">
      <c r="E32" s="1"/>
    </row>
  </sheetData>
  <protectedRanges>
    <protectedRange sqref="G5" name="範囲1"/>
  </protectedRanges>
  <mergeCells count="105">
    <mergeCell ref="Z25:AA25"/>
    <mergeCell ref="AB25:AC25"/>
    <mergeCell ref="V25:X25"/>
    <mergeCell ref="W19:X19"/>
    <mergeCell ref="W20:X20"/>
    <mergeCell ref="W21:X21"/>
    <mergeCell ref="P25:U25"/>
    <mergeCell ref="S24:T24"/>
    <mergeCell ref="AB5:AC6"/>
    <mergeCell ref="AB7:AC7"/>
    <mergeCell ref="AB8:AC8"/>
    <mergeCell ref="AB9:AC9"/>
    <mergeCell ref="AB10:AC10"/>
    <mergeCell ref="R6:S6"/>
    <mergeCell ref="W22:X22"/>
    <mergeCell ref="AB11:AC11"/>
    <mergeCell ref="U9:V9"/>
    <mergeCell ref="U10:V10"/>
    <mergeCell ref="U11:V11"/>
    <mergeCell ref="A12:AD12"/>
    <mergeCell ref="A18:AD18"/>
    <mergeCell ref="R11:S11"/>
    <mergeCell ref="O19:R19"/>
    <mergeCell ref="W24:X24"/>
    <mergeCell ref="U20:V20"/>
    <mergeCell ref="U21:V21"/>
    <mergeCell ref="U22:V22"/>
    <mergeCell ref="O24:R24"/>
    <mergeCell ref="O20:R20"/>
    <mergeCell ref="S19:T19"/>
    <mergeCell ref="H22:K22"/>
    <mergeCell ref="H23:K23"/>
    <mergeCell ref="O21:R21"/>
    <mergeCell ref="O22:R22"/>
    <mergeCell ref="O23:R23"/>
    <mergeCell ref="S23:T23"/>
    <mergeCell ref="W23:X23"/>
    <mergeCell ref="S20:T20"/>
    <mergeCell ref="S21:T21"/>
    <mergeCell ref="S22:T22"/>
    <mergeCell ref="B24:G24"/>
    <mergeCell ref="B25:F25"/>
    <mergeCell ref="U19:V19"/>
    <mergeCell ref="U23:V23"/>
    <mergeCell ref="U24:V24"/>
    <mergeCell ref="B19:G19"/>
    <mergeCell ref="B20:G20"/>
    <mergeCell ref="B21:G21"/>
    <mergeCell ref="B22:G22"/>
    <mergeCell ref="B23:G23"/>
    <mergeCell ref="H24:K24"/>
    <mergeCell ref="L19:M19"/>
    <mergeCell ref="L20:M20"/>
    <mergeCell ref="L21:M21"/>
    <mergeCell ref="L22:M22"/>
    <mergeCell ref="L23:M23"/>
    <mergeCell ref="L24:M24"/>
    <mergeCell ref="H19:K19"/>
    <mergeCell ref="H20:K20"/>
    <mergeCell ref="H21:K21"/>
    <mergeCell ref="G1:AD1"/>
    <mergeCell ref="K5:L5"/>
    <mergeCell ref="K6:L6"/>
    <mergeCell ref="K7:L7"/>
    <mergeCell ref="K8:L8"/>
    <mergeCell ref="X7:Z7"/>
    <mergeCell ref="X8:Z8"/>
    <mergeCell ref="X9:Z9"/>
    <mergeCell ref="X10:Z10"/>
    <mergeCell ref="U4:W4"/>
    <mergeCell ref="X5:Z6"/>
    <mergeCell ref="U5:V5"/>
    <mergeCell ref="U6:V6"/>
    <mergeCell ref="U7:V7"/>
    <mergeCell ref="U8:V8"/>
    <mergeCell ref="A2:AD2"/>
    <mergeCell ref="A3:AD3"/>
    <mergeCell ref="H4:Q4"/>
    <mergeCell ref="AB4:AD4"/>
    <mergeCell ref="AD5:AD6"/>
    <mergeCell ref="R4:S4"/>
    <mergeCell ref="R5:S5"/>
    <mergeCell ref="A7:A11"/>
    <mergeCell ref="C9:F9"/>
    <mergeCell ref="A5:B5"/>
    <mergeCell ref="A6:B6"/>
    <mergeCell ref="B7:B11"/>
    <mergeCell ref="A4:B4"/>
    <mergeCell ref="X4:AA4"/>
    <mergeCell ref="AA5:AA6"/>
    <mergeCell ref="C4:F4"/>
    <mergeCell ref="C5:F5"/>
    <mergeCell ref="C6:F6"/>
    <mergeCell ref="C7:F7"/>
    <mergeCell ref="C8:F8"/>
    <mergeCell ref="X11:Z11"/>
    <mergeCell ref="C10:F10"/>
    <mergeCell ref="C11:F11"/>
    <mergeCell ref="K9:L9"/>
    <mergeCell ref="K10:L10"/>
    <mergeCell ref="K11:L11"/>
    <mergeCell ref="R7:S7"/>
    <mergeCell ref="R8:S8"/>
    <mergeCell ref="R9:S9"/>
    <mergeCell ref="R10:S10"/>
  </mergeCells>
  <phoneticPr fontId="2"/>
  <printOptions horizontalCentered="1"/>
  <pageMargins left="0.19685039370078741" right="0.19685039370078741" top="0.59055118110236227" bottom="0.35" header="0" footer="0"/>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44"/>
  </sheetPr>
  <dimension ref="A1:AE35"/>
  <sheetViews>
    <sheetView topLeftCell="A10" zoomScale="80" zoomScaleNormal="80" workbookViewId="0">
      <selection activeCell="Y24" sqref="Y24"/>
    </sheetView>
  </sheetViews>
  <sheetFormatPr defaultColWidth="9" defaultRowHeight="14.25" x14ac:dyDescent="0.15"/>
  <cols>
    <col min="1" max="1" width="4" style="2" customWidth="1"/>
    <col min="2" max="2" width="7.75" style="2" customWidth="1"/>
    <col min="3" max="6" width="3.25" style="2" customWidth="1"/>
    <col min="7" max="7" width="6.625" style="1" customWidth="1"/>
    <col min="8" max="8" width="5.625" style="1" customWidth="1"/>
    <col min="9" max="9" width="5.875" style="1" customWidth="1"/>
    <col min="10" max="10" width="5.625" style="1" customWidth="1"/>
    <col min="11" max="11" width="3.625" style="1" customWidth="1"/>
    <col min="12" max="12" width="3" style="1" customWidth="1"/>
    <col min="13" max="13" width="3.625" style="1" customWidth="1"/>
    <col min="14" max="14" width="5.875" style="1" customWidth="1"/>
    <col min="15" max="15" width="5.625" style="1" customWidth="1"/>
    <col min="16" max="16" width="6.625" style="1" customWidth="1"/>
    <col min="17" max="17" width="12.375" style="1" customWidth="1"/>
    <col min="18" max="18" width="3.625" style="1" customWidth="1"/>
    <col min="19" max="19" width="2.875" style="1" customWidth="1"/>
    <col min="20" max="20" width="3.625" style="1" customWidth="1"/>
    <col min="21" max="21" width="5.75" style="2" customWidth="1"/>
    <col min="22" max="22" width="5.875" style="2" customWidth="1"/>
    <col min="23" max="23" width="3.625" style="2" customWidth="1"/>
    <col min="24" max="24" width="2.5" style="6" customWidth="1"/>
    <col min="25" max="25" width="6.75" style="6" customWidth="1"/>
    <col min="26" max="26" width="4.75" style="2" customWidth="1"/>
    <col min="27" max="27" width="5.875" style="2" customWidth="1"/>
    <col min="28" max="28" width="5.25" style="2" customWidth="1"/>
    <col min="29" max="29" width="4.625" style="2" customWidth="1"/>
    <col min="30" max="30" width="3.625" style="2" customWidth="1"/>
    <col min="31" max="16384" width="9" style="2"/>
  </cols>
  <sheetData>
    <row r="1" spans="1:31" ht="15.75" customHeight="1" x14ac:dyDescent="0.15">
      <c r="A1" s="2" t="s">
        <v>160</v>
      </c>
      <c r="G1" s="264"/>
      <c r="H1" s="264"/>
      <c r="I1" s="264"/>
      <c r="J1" s="264"/>
      <c r="K1" s="264"/>
      <c r="L1" s="264"/>
      <c r="M1" s="264"/>
      <c r="N1" s="264"/>
      <c r="O1" s="264"/>
      <c r="P1" s="264"/>
      <c r="Q1" s="264"/>
      <c r="R1" s="264"/>
      <c r="S1" s="264"/>
      <c r="T1" s="264"/>
      <c r="U1" s="264"/>
      <c r="V1" s="264"/>
      <c r="W1" s="264"/>
      <c r="X1" s="264"/>
      <c r="Y1" s="264"/>
      <c r="Z1" s="264"/>
      <c r="AA1" s="264"/>
      <c r="AB1" s="264"/>
      <c r="AC1" s="264"/>
      <c r="AD1" s="264"/>
    </row>
    <row r="2" spans="1:31" ht="23.25" customHeight="1" x14ac:dyDescent="0.15">
      <c r="A2" s="310" t="s">
        <v>128</v>
      </c>
      <c r="B2" s="310"/>
      <c r="C2" s="310"/>
      <c r="D2" s="310"/>
      <c r="E2" s="310"/>
      <c r="F2" s="310"/>
      <c r="G2" s="310"/>
      <c r="H2" s="310"/>
      <c r="I2" s="310"/>
      <c r="J2" s="310"/>
      <c r="K2" s="310"/>
      <c r="L2" s="310"/>
      <c r="M2" s="310"/>
      <c r="N2" s="310"/>
      <c r="O2" s="310"/>
      <c r="P2" s="310"/>
      <c r="Q2" s="310"/>
      <c r="R2" s="310"/>
      <c r="S2" s="310"/>
      <c r="T2" s="310"/>
      <c r="U2" s="310"/>
      <c r="V2" s="310"/>
      <c r="W2" s="310"/>
      <c r="X2" s="310"/>
      <c r="Y2" s="310"/>
      <c r="Z2" s="310"/>
      <c r="AA2" s="310"/>
      <c r="AB2" s="310"/>
      <c r="AC2" s="310"/>
      <c r="AD2" s="310"/>
    </row>
    <row r="3" spans="1:31" ht="3" customHeight="1" x14ac:dyDescent="0.15">
      <c r="A3" s="279"/>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row>
    <row r="4" spans="1:31" s="1" customFormat="1" ht="22.5" customHeight="1" x14ac:dyDescent="0.15">
      <c r="A4" s="253" t="s">
        <v>5</v>
      </c>
      <c r="B4" s="254"/>
      <c r="C4" s="253" t="s">
        <v>6</v>
      </c>
      <c r="D4" s="255"/>
      <c r="E4" s="255"/>
      <c r="F4" s="254"/>
      <c r="G4" s="10" t="s">
        <v>1</v>
      </c>
      <c r="H4" s="255" t="s">
        <v>40</v>
      </c>
      <c r="I4" s="255"/>
      <c r="J4" s="255"/>
      <c r="K4" s="255"/>
      <c r="L4" s="255"/>
      <c r="M4" s="255"/>
      <c r="N4" s="255"/>
      <c r="O4" s="255"/>
      <c r="P4" s="255"/>
      <c r="Q4" s="255"/>
      <c r="R4" s="255" t="s">
        <v>41</v>
      </c>
      <c r="S4" s="255"/>
      <c r="T4" s="12"/>
      <c r="U4" s="270" t="s">
        <v>16</v>
      </c>
      <c r="V4" s="270"/>
      <c r="W4" s="270"/>
      <c r="X4" s="253" t="s">
        <v>17</v>
      </c>
      <c r="Y4" s="255"/>
      <c r="Z4" s="255"/>
      <c r="AA4" s="254"/>
      <c r="AB4" s="280" t="s">
        <v>18</v>
      </c>
      <c r="AC4" s="280"/>
      <c r="AD4" s="280"/>
    </row>
    <row r="5" spans="1:31" ht="20.25" customHeight="1" x14ac:dyDescent="0.15">
      <c r="A5" s="246" t="s">
        <v>183</v>
      </c>
      <c r="B5" s="247"/>
      <c r="C5" s="258" t="s">
        <v>10</v>
      </c>
      <c r="D5" s="259"/>
      <c r="E5" s="259"/>
      <c r="F5" s="260"/>
      <c r="G5" s="75"/>
      <c r="H5" s="4" t="s">
        <v>8</v>
      </c>
      <c r="I5" s="13">
        <v>0.61</v>
      </c>
      <c r="J5" s="4" t="s">
        <v>19</v>
      </c>
      <c r="K5" s="269">
        <v>0.71</v>
      </c>
      <c r="L5" s="269"/>
      <c r="M5" s="4" t="s">
        <v>20</v>
      </c>
      <c r="N5" s="13">
        <v>3</v>
      </c>
      <c r="O5" s="4" t="s">
        <v>7</v>
      </c>
      <c r="P5" s="76">
        <v>700</v>
      </c>
      <c r="Q5" s="4" t="s">
        <v>168</v>
      </c>
      <c r="R5" s="269">
        <f>IF(G5="",0,ROUND((G5*I5*K5*N5/P5/0.19),1))</f>
        <v>0</v>
      </c>
      <c r="S5" s="269"/>
      <c r="T5" s="4" t="s">
        <v>22</v>
      </c>
      <c r="U5" s="275">
        <f>ROUNDUP((R5),0)</f>
        <v>0</v>
      </c>
      <c r="V5" s="269"/>
      <c r="W5" s="45" t="s">
        <v>9</v>
      </c>
      <c r="X5" s="313" t="s">
        <v>169</v>
      </c>
      <c r="Y5" s="272"/>
      <c r="Z5" s="272"/>
      <c r="AA5" s="48">
        <f>(R5)*1.4</f>
        <v>0</v>
      </c>
      <c r="AB5" s="275">
        <f>MAX(IF(AA5&lt;U5,U5,ROUNDUP(AA5,0)),U5)</f>
        <v>0</v>
      </c>
      <c r="AC5" s="269"/>
      <c r="AD5" s="44" t="s">
        <v>9</v>
      </c>
    </row>
    <row r="6" spans="1:31" ht="20.25" customHeight="1" x14ac:dyDescent="0.15">
      <c r="A6" s="248" t="s">
        <v>182</v>
      </c>
      <c r="B6" s="249"/>
      <c r="C6" s="258" t="s">
        <v>11</v>
      </c>
      <c r="D6" s="259"/>
      <c r="E6" s="259"/>
      <c r="F6" s="260"/>
      <c r="G6" s="13">
        <f>G5</f>
        <v>0</v>
      </c>
      <c r="H6" s="4" t="s">
        <v>8</v>
      </c>
      <c r="I6" s="13">
        <v>0.61</v>
      </c>
      <c r="J6" s="4" t="s">
        <v>19</v>
      </c>
      <c r="K6" s="269">
        <v>0.05</v>
      </c>
      <c r="L6" s="269"/>
      <c r="M6" s="4" t="s">
        <v>20</v>
      </c>
      <c r="N6" s="13">
        <v>13</v>
      </c>
      <c r="O6" s="4" t="s">
        <v>7</v>
      </c>
      <c r="P6" s="76">
        <v>300</v>
      </c>
      <c r="Q6" s="4" t="s">
        <v>168</v>
      </c>
      <c r="R6" s="269">
        <f>IF(G6="",0,ROUND((G6*I6*K6*N6/P6/0.19),1))</f>
        <v>0</v>
      </c>
      <c r="S6" s="269"/>
      <c r="T6" s="4" t="s">
        <v>23</v>
      </c>
      <c r="U6" s="275">
        <f t="shared" ref="U6:U11" si="0">ROUNDUP((R6),0)</f>
        <v>0</v>
      </c>
      <c r="V6" s="269"/>
      <c r="W6" s="45" t="s">
        <v>9</v>
      </c>
      <c r="X6" s="313" t="s">
        <v>179</v>
      </c>
      <c r="Y6" s="272"/>
      <c r="Z6" s="272"/>
      <c r="AA6" s="48">
        <f>(R6)*1.4</f>
        <v>0</v>
      </c>
      <c r="AB6" s="275">
        <f>MAX(IF(AA6&lt;U6,U6,ROUNDUP(AA6,0)),U6)</f>
        <v>0</v>
      </c>
      <c r="AC6" s="269"/>
      <c r="AD6" s="44" t="s">
        <v>9</v>
      </c>
    </row>
    <row r="7" spans="1:31" ht="20.25" customHeight="1" x14ac:dyDescent="0.15">
      <c r="A7" s="252"/>
      <c r="B7" s="250" t="s">
        <v>135</v>
      </c>
      <c r="C7" s="258" t="s">
        <v>12</v>
      </c>
      <c r="D7" s="259"/>
      <c r="E7" s="259"/>
      <c r="F7" s="260"/>
      <c r="G7" s="17">
        <f>G5</f>
        <v>0</v>
      </c>
      <c r="H7" s="4" t="s">
        <v>8</v>
      </c>
      <c r="I7" s="13">
        <v>0.61</v>
      </c>
      <c r="J7" s="4" t="s">
        <v>19</v>
      </c>
      <c r="K7" s="269">
        <v>0.04</v>
      </c>
      <c r="L7" s="269"/>
      <c r="M7" s="4" t="s">
        <v>20</v>
      </c>
      <c r="N7" s="13">
        <v>6</v>
      </c>
      <c r="O7" s="4" t="s">
        <v>7</v>
      </c>
      <c r="P7" s="13">
        <v>5.7</v>
      </c>
      <c r="Q7" s="4" t="s">
        <v>21</v>
      </c>
      <c r="R7" s="269">
        <f>IF(G7="",0,ROUND((G7*I7*K7*N7/P7),1))</f>
        <v>0</v>
      </c>
      <c r="S7" s="269"/>
      <c r="T7" s="4" t="s">
        <v>125</v>
      </c>
      <c r="U7" s="275">
        <f t="shared" si="0"/>
        <v>0</v>
      </c>
      <c r="V7" s="269"/>
      <c r="W7" s="44" t="s">
        <v>9</v>
      </c>
      <c r="X7" s="261" t="s">
        <v>171</v>
      </c>
      <c r="Y7" s="262"/>
      <c r="Z7" s="262"/>
      <c r="AA7" s="48">
        <f>R7*1.4</f>
        <v>0</v>
      </c>
      <c r="AB7" s="275">
        <f>MAX(IF(AA7&lt;U7,U7,ROUNDDOWN(AA7,0)),U7)</f>
        <v>0</v>
      </c>
      <c r="AC7" s="269"/>
      <c r="AD7" s="44" t="s">
        <v>9</v>
      </c>
    </row>
    <row r="8" spans="1:31" ht="20.25" customHeight="1" x14ac:dyDescent="0.15">
      <c r="A8" s="280"/>
      <c r="B8" s="251"/>
      <c r="C8" s="258" t="s">
        <v>13</v>
      </c>
      <c r="D8" s="259"/>
      <c r="E8" s="259"/>
      <c r="F8" s="260"/>
      <c r="G8" s="15">
        <f>G5</f>
        <v>0</v>
      </c>
      <c r="H8" s="3" t="s">
        <v>8</v>
      </c>
      <c r="I8" s="15">
        <v>0.61</v>
      </c>
      <c r="J8" s="3" t="s">
        <v>19</v>
      </c>
      <c r="K8" s="269">
        <v>0.1</v>
      </c>
      <c r="L8" s="269"/>
      <c r="M8" s="3" t="s">
        <v>20</v>
      </c>
      <c r="N8" s="15">
        <v>6</v>
      </c>
      <c r="O8" s="3" t="s">
        <v>7</v>
      </c>
      <c r="P8" s="15">
        <v>4.3</v>
      </c>
      <c r="Q8" s="3" t="s">
        <v>21</v>
      </c>
      <c r="R8" s="269">
        <f>IF(G8="",0,ROUND((G8*I8*K8*N8/P8),1))</f>
        <v>0</v>
      </c>
      <c r="S8" s="269"/>
      <c r="T8" s="3" t="s">
        <v>24</v>
      </c>
      <c r="U8" s="276">
        <f t="shared" si="0"/>
        <v>0</v>
      </c>
      <c r="V8" s="277"/>
      <c r="W8" s="47" t="s">
        <v>15</v>
      </c>
      <c r="X8" s="261" t="s">
        <v>172</v>
      </c>
      <c r="Y8" s="262"/>
      <c r="Z8" s="262"/>
      <c r="AA8" s="48">
        <f>R8*1.4</f>
        <v>0</v>
      </c>
      <c r="AB8" s="275">
        <f>MAX(IF(AA8&lt;U8,U8,ROUNDDOWN(AA8,0)),U8)</f>
        <v>0</v>
      </c>
      <c r="AC8" s="269"/>
      <c r="AD8" s="45" t="s">
        <v>15</v>
      </c>
    </row>
    <row r="9" spans="1:31" ht="20.25" customHeight="1" x14ac:dyDescent="0.15">
      <c r="A9" s="280"/>
      <c r="B9" s="251"/>
      <c r="C9" s="253" t="s">
        <v>27</v>
      </c>
      <c r="D9" s="255"/>
      <c r="E9" s="255"/>
      <c r="F9" s="254"/>
      <c r="G9" s="13">
        <f>G5</f>
        <v>0</v>
      </c>
      <c r="H9" s="4" t="s">
        <v>8</v>
      </c>
      <c r="I9" s="13">
        <v>0.61</v>
      </c>
      <c r="J9" s="4" t="s">
        <v>19</v>
      </c>
      <c r="K9" s="269">
        <v>0.05</v>
      </c>
      <c r="L9" s="269"/>
      <c r="M9" s="4" t="s">
        <v>20</v>
      </c>
      <c r="N9" s="13">
        <v>6</v>
      </c>
      <c r="O9" s="4" t="s">
        <v>7</v>
      </c>
      <c r="P9" s="13">
        <v>11.4</v>
      </c>
      <c r="Q9" s="4" t="s">
        <v>21</v>
      </c>
      <c r="R9" s="269">
        <f>IF(G9="",0,ROUND((G9*I9*K9*N9/P9),1))</f>
        <v>0</v>
      </c>
      <c r="S9" s="269"/>
      <c r="T9" s="4" t="s">
        <v>126</v>
      </c>
      <c r="U9" s="275">
        <f t="shared" si="0"/>
        <v>0</v>
      </c>
      <c r="V9" s="269"/>
      <c r="W9" s="44" t="s">
        <v>9</v>
      </c>
      <c r="X9" s="261" t="s">
        <v>173</v>
      </c>
      <c r="Y9" s="262"/>
      <c r="Z9" s="262"/>
      <c r="AA9" s="49">
        <f>R9*1.4</f>
        <v>0</v>
      </c>
      <c r="AB9" s="275">
        <f>MAX(IF(AA9&lt;U9,U9,ROUNDDOWN(AA9,0)),U9)</f>
        <v>0</v>
      </c>
      <c r="AC9" s="269"/>
      <c r="AD9" s="44" t="s">
        <v>9</v>
      </c>
    </row>
    <row r="10" spans="1:31" ht="20.25" customHeight="1" x14ac:dyDescent="0.15">
      <c r="A10" s="280"/>
      <c r="B10" s="251"/>
      <c r="C10" s="263" t="s">
        <v>14</v>
      </c>
      <c r="D10" s="264"/>
      <c r="E10" s="264"/>
      <c r="F10" s="265"/>
      <c r="G10" s="14">
        <f>G5</f>
        <v>0</v>
      </c>
      <c r="H10" s="1" t="s">
        <v>8</v>
      </c>
      <c r="I10" s="14">
        <v>0.61</v>
      </c>
      <c r="J10" s="1" t="s">
        <v>19</v>
      </c>
      <c r="K10" s="269">
        <v>0.03</v>
      </c>
      <c r="L10" s="269"/>
      <c r="M10" s="1" t="s">
        <v>20</v>
      </c>
      <c r="N10" s="14">
        <v>6</v>
      </c>
      <c r="O10" s="1" t="s">
        <v>7</v>
      </c>
      <c r="P10" s="14">
        <v>3.8</v>
      </c>
      <c r="Q10" s="1" t="s">
        <v>21</v>
      </c>
      <c r="R10" s="269">
        <f>IF(G10="",0,ROUND((G10*I10*K10*N10/P10),1))</f>
        <v>0</v>
      </c>
      <c r="S10" s="269"/>
      <c r="T10" s="1" t="s">
        <v>25</v>
      </c>
      <c r="U10" s="275">
        <f t="shared" si="0"/>
        <v>0</v>
      </c>
      <c r="V10" s="269"/>
      <c r="W10" s="47" t="s">
        <v>9</v>
      </c>
      <c r="X10" s="261" t="s">
        <v>174</v>
      </c>
      <c r="Y10" s="262"/>
      <c r="Z10" s="262"/>
      <c r="AA10" s="50">
        <f>R10*1.4</f>
        <v>0</v>
      </c>
      <c r="AB10" s="275">
        <f>MAX(IF(AA10&lt;U10,U10,ROUNDDOWN(AA10,0)),U10)</f>
        <v>0</v>
      </c>
      <c r="AC10" s="269"/>
      <c r="AD10" s="46" t="s">
        <v>9</v>
      </c>
    </row>
    <row r="11" spans="1:31" ht="20.25" customHeight="1" x14ac:dyDescent="0.15">
      <c r="A11" s="280"/>
      <c r="B11" s="252"/>
      <c r="C11" s="266" t="s">
        <v>134</v>
      </c>
      <c r="D11" s="267"/>
      <c r="E11" s="267"/>
      <c r="F11" s="268"/>
      <c r="G11" s="13">
        <f>G5</f>
        <v>0</v>
      </c>
      <c r="H11" s="4" t="s">
        <v>8</v>
      </c>
      <c r="I11" s="13">
        <v>0.61</v>
      </c>
      <c r="J11" s="4" t="s">
        <v>19</v>
      </c>
      <c r="K11" s="269">
        <v>0.02</v>
      </c>
      <c r="L11" s="269"/>
      <c r="M11" s="4" t="s">
        <v>20</v>
      </c>
      <c r="N11" s="13">
        <v>6</v>
      </c>
      <c r="O11" s="4" t="s">
        <v>7</v>
      </c>
      <c r="P11" s="13">
        <v>3.4</v>
      </c>
      <c r="Q11" s="4" t="s">
        <v>21</v>
      </c>
      <c r="R11" s="269">
        <f>IF(G11="",0,ROUND((G11*I11*K11*N11/P11),1))</f>
        <v>0</v>
      </c>
      <c r="S11" s="269"/>
      <c r="T11" s="4" t="s">
        <v>26</v>
      </c>
      <c r="U11" s="275">
        <f t="shared" si="0"/>
        <v>0</v>
      </c>
      <c r="V11" s="269"/>
      <c r="W11" s="45" t="s">
        <v>9</v>
      </c>
      <c r="X11" s="261" t="s">
        <v>175</v>
      </c>
      <c r="Y11" s="262"/>
      <c r="Z11" s="262"/>
      <c r="AA11" s="49">
        <f>R11*1.4</f>
        <v>0</v>
      </c>
      <c r="AB11" s="275">
        <f>MAX(IF(AA11&lt;U11,U11,ROUNDDOWN(AA11,0)),U11)</f>
        <v>0</v>
      </c>
      <c r="AC11" s="269"/>
      <c r="AD11" s="44" t="s">
        <v>9</v>
      </c>
    </row>
    <row r="12" spans="1:31" ht="11.25" customHeight="1" x14ac:dyDescent="0.15">
      <c r="A12" s="259"/>
      <c r="B12" s="259"/>
      <c r="C12" s="259"/>
      <c r="D12" s="259"/>
      <c r="E12" s="259"/>
      <c r="F12" s="259"/>
      <c r="G12" s="259"/>
      <c r="H12" s="259"/>
      <c r="I12" s="259"/>
      <c r="J12" s="259"/>
      <c r="K12" s="259"/>
      <c r="L12" s="259"/>
      <c r="M12" s="259"/>
      <c r="N12" s="259"/>
      <c r="O12" s="259"/>
      <c r="P12" s="259"/>
      <c r="Q12" s="259"/>
      <c r="R12" s="259"/>
      <c r="S12" s="259"/>
      <c r="T12" s="259"/>
      <c r="U12" s="259"/>
      <c r="V12" s="259"/>
      <c r="W12" s="259"/>
      <c r="X12" s="259"/>
      <c r="Y12" s="259"/>
      <c r="Z12" s="259"/>
      <c r="AA12" s="259"/>
      <c r="AB12" s="259"/>
      <c r="AC12" s="259"/>
      <c r="AD12" s="259"/>
    </row>
    <row r="13" spans="1:31" s="7" customFormat="1" ht="14.25" customHeight="1" x14ac:dyDescent="0.15">
      <c r="A13" s="9" t="s">
        <v>28</v>
      </c>
      <c r="B13" s="8"/>
      <c r="C13" s="6">
        <v>1</v>
      </c>
      <c r="D13" s="9" t="s">
        <v>138</v>
      </c>
      <c r="E13" s="9"/>
      <c r="F13" s="9"/>
      <c r="G13" s="9"/>
      <c r="H13" s="9"/>
      <c r="I13" s="9"/>
      <c r="J13" s="9"/>
      <c r="K13" s="9"/>
      <c r="L13" s="9"/>
      <c r="M13" s="9"/>
      <c r="N13" s="9"/>
      <c r="O13" s="9"/>
      <c r="P13" s="9"/>
      <c r="Q13" s="9"/>
      <c r="R13" s="9"/>
      <c r="S13" s="9"/>
      <c r="T13" s="9"/>
      <c r="U13" s="9"/>
      <c r="V13" s="9"/>
      <c r="W13" s="9"/>
      <c r="X13" s="9"/>
      <c r="Y13" s="9"/>
    </row>
    <row r="14" spans="1:31" s="7" customFormat="1" ht="14.25" customHeight="1" x14ac:dyDescent="0.15">
      <c r="A14" s="6"/>
      <c r="B14" s="6"/>
      <c r="C14" s="6">
        <v>2</v>
      </c>
      <c r="D14" s="9" t="s">
        <v>29</v>
      </c>
      <c r="E14" s="9"/>
      <c r="F14" s="9"/>
      <c r="G14" s="9"/>
      <c r="H14" s="9"/>
      <c r="I14" s="9"/>
      <c r="J14" s="9"/>
      <c r="K14" s="9"/>
      <c r="L14" s="9"/>
      <c r="M14" s="9"/>
      <c r="N14" s="9"/>
      <c r="O14" s="9"/>
      <c r="P14" s="9"/>
      <c r="Q14" s="9"/>
      <c r="R14" s="9"/>
      <c r="S14" s="9"/>
      <c r="T14" s="9"/>
      <c r="U14" s="9"/>
      <c r="V14" s="9"/>
      <c r="W14" s="9"/>
      <c r="X14" s="9"/>
      <c r="Y14" s="9"/>
    </row>
    <row r="15" spans="1:31" s="7" customFormat="1" ht="14.25" customHeight="1" x14ac:dyDescent="0.15">
      <c r="A15" s="6"/>
      <c r="B15" s="6"/>
      <c r="C15" s="6">
        <v>3</v>
      </c>
      <c r="D15" s="9" t="s">
        <v>202</v>
      </c>
      <c r="E15" s="9"/>
      <c r="F15" s="9"/>
      <c r="G15" s="9"/>
      <c r="H15" s="9"/>
      <c r="I15" s="9"/>
      <c r="J15" s="9"/>
      <c r="K15" s="9"/>
      <c r="L15" s="9"/>
      <c r="M15" s="9"/>
      <c r="N15" s="9"/>
      <c r="O15" s="9"/>
      <c r="P15" s="9"/>
      <c r="Q15" s="9"/>
      <c r="R15" s="9"/>
      <c r="S15" s="9"/>
      <c r="T15" s="9"/>
      <c r="U15" s="9"/>
      <c r="V15" s="9"/>
      <c r="W15" s="9"/>
      <c r="X15" s="9"/>
      <c r="Y15" s="9"/>
    </row>
    <row r="16" spans="1:31" s="7" customFormat="1" ht="13.5" customHeight="1" x14ac:dyDescent="0.15">
      <c r="A16" s="6"/>
      <c r="B16" s="6"/>
      <c r="C16" s="6">
        <v>4</v>
      </c>
      <c r="D16" s="298" t="s">
        <v>170</v>
      </c>
      <c r="E16" s="298"/>
      <c r="F16" s="298"/>
      <c r="G16" s="298"/>
      <c r="H16" s="298"/>
      <c r="I16" s="298"/>
      <c r="J16" s="298"/>
      <c r="K16" s="298"/>
      <c r="L16" s="298"/>
      <c r="M16" s="298"/>
      <c r="N16" s="298"/>
      <c r="O16" s="298"/>
      <c r="P16" s="298"/>
      <c r="Q16" s="298"/>
      <c r="R16" s="298"/>
      <c r="S16" s="298"/>
      <c r="T16" s="298"/>
      <c r="U16" s="298"/>
      <c r="V16" s="298"/>
      <c r="W16" s="298"/>
      <c r="X16" s="298"/>
      <c r="Y16" s="298"/>
      <c r="Z16" s="298"/>
      <c r="AA16" s="298"/>
      <c r="AB16" s="298"/>
      <c r="AC16" s="298"/>
      <c r="AD16" s="298"/>
      <c r="AE16" s="54"/>
    </row>
    <row r="17" spans="1:31" s="7" customFormat="1" ht="13.5" customHeight="1" x14ac:dyDescent="0.15">
      <c r="A17" s="6"/>
      <c r="B17" s="6"/>
      <c r="C17" s="6"/>
      <c r="D17" s="298" t="s">
        <v>159</v>
      </c>
      <c r="E17" s="298"/>
      <c r="F17" s="298"/>
      <c r="G17" s="298"/>
      <c r="H17" s="298"/>
      <c r="I17" s="298"/>
      <c r="J17" s="298"/>
      <c r="K17" s="298"/>
      <c r="L17" s="298"/>
      <c r="M17" s="298"/>
      <c r="N17" s="298"/>
      <c r="O17" s="298"/>
      <c r="P17" s="298"/>
      <c r="Q17" s="298"/>
      <c r="R17" s="298"/>
      <c r="S17" s="298"/>
      <c r="T17" s="298"/>
      <c r="U17" s="298"/>
      <c r="V17" s="298"/>
      <c r="W17" s="298"/>
      <c r="X17" s="298"/>
      <c r="Y17" s="298"/>
      <c r="Z17" s="298"/>
      <c r="AA17" s="298"/>
      <c r="AB17" s="298"/>
      <c r="AC17" s="298"/>
      <c r="AD17" s="298"/>
      <c r="AE17" s="54"/>
    </row>
    <row r="18" spans="1:31" s="7" customFormat="1" ht="14.25" customHeight="1" x14ac:dyDescent="0.15">
      <c r="A18" s="6"/>
      <c r="B18" s="6"/>
      <c r="C18" s="6">
        <v>5</v>
      </c>
      <c r="D18" s="9" t="s">
        <v>30</v>
      </c>
      <c r="E18" s="9"/>
      <c r="F18" s="9"/>
      <c r="G18" s="9"/>
      <c r="H18" s="9"/>
      <c r="I18" s="9"/>
      <c r="J18" s="9"/>
      <c r="K18" s="9"/>
      <c r="L18" s="9"/>
      <c r="M18" s="9"/>
      <c r="N18" s="9"/>
      <c r="O18" s="9"/>
      <c r="P18" s="9"/>
      <c r="Q18" s="9"/>
      <c r="R18" s="9"/>
      <c r="S18" s="9"/>
      <c r="T18" s="9"/>
      <c r="U18" s="9"/>
      <c r="V18" s="9"/>
      <c r="W18" s="9"/>
      <c r="X18" s="9"/>
      <c r="Y18" s="9"/>
    </row>
    <row r="19" spans="1:31" s="7" customFormat="1" ht="24.75" customHeight="1" x14ac:dyDescent="0.15">
      <c r="A19" s="310" t="s">
        <v>140</v>
      </c>
      <c r="B19" s="310"/>
      <c r="C19" s="310"/>
      <c r="D19" s="310"/>
      <c r="E19" s="310"/>
      <c r="F19" s="310"/>
      <c r="G19" s="310"/>
      <c r="H19" s="310"/>
      <c r="I19" s="310"/>
      <c r="J19" s="310"/>
      <c r="K19" s="310"/>
      <c r="L19" s="310"/>
      <c r="M19" s="310"/>
      <c r="N19" s="310"/>
      <c r="O19" s="310"/>
      <c r="P19" s="310"/>
      <c r="Q19" s="310"/>
      <c r="R19" s="310"/>
      <c r="S19" s="310"/>
      <c r="T19" s="310"/>
      <c r="U19" s="310"/>
      <c r="V19" s="310"/>
      <c r="W19" s="310"/>
      <c r="X19" s="310"/>
      <c r="Y19" s="310"/>
      <c r="Z19" s="310"/>
      <c r="AA19" s="310"/>
      <c r="AB19" s="310"/>
      <c r="AC19" s="310"/>
      <c r="AD19" s="310"/>
    </row>
    <row r="20" spans="1:31" ht="20.25" customHeight="1" x14ac:dyDescent="0.15">
      <c r="A20" s="258">
        <v>1</v>
      </c>
      <c r="B20" s="302" t="s">
        <v>141</v>
      </c>
      <c r="C20" s="302"/>
      <c r="D20" s="302"/>
      <c r="E20" s="302"/>
      <c r="F20" s="302"/>
      <c r="G20" s="303"/>
      <c r="H20" s="311" t="s">
        <v>36</v>
      </c>
      <c r="I20" s="312"/>
      <c r="J20" s="312"/>
      <c r="K20" s="312"/>
      <c r="L20" s="300">
        <v>1.57</v>
      </c>
      <c r="M20" s="300"/>
      <c r="N20" s="55" t="s">
        <v>38</v>
      </c>
      <c r="O20" s="312" t="s">
        <v>146</v>
      </c>
      <c r="P20" s="312"/>
      <c r="Q20" s="312"/>
      <c r="R20" s="312"/>
      <c r="S20" s="300">
        <v>0.64300000000000002</v>
      </c>
      <c r="T20" s="300"/>
      <c r="U20" s="299" t="s">
        <v>39</v>
      </c>
      <c r="V20" s="299"/>
      <c r="W20" s="300"/>
      <c r="X20" s="300"/>
      <c r="Y20" s="55" t="s">
        <v>150</v>
      </c>
      <c r="Z20" s="55"/>
      <c r="AA20" s="3">
        <v>1</v>
      </c>
      <c r="AB20" s="55" t="s">
        <v>37</v>
      </c>
      <c r="AC20" s="58">
        <f>ROUND(IFERROR(L20*S20*W20/AA20,""),1)</f>
        <v>0</v>
      </c>
      <c r="AD20" s="56" t="s">
        <v>3</v>
      </c>
    </row>
    <row r="21" spans="1:31" ht="20.25" customHeight="1" x14ac:dyDescent="0.15">
      <c r="A21" s="301"/>
      <c r="B21" s="304"/>
      <c r="C21" s="304"/>
      <c r="D21" s="304"/>
      <c r="E21" s="304"/>
      <c r="F21" s="304"/>
      <c r="G21" s="305"/>
      <c r="H21" s="308" t="s">
        <v>36</v>
      </c>
      <c r="I21" s="309"/>
      <c r="J21" s="309"/>
      <c r="K21" s="309"/>
      <c r="L21" s="307">
        <v>1.018</v>
      </c>
      <c r="M21" s="307"/>
      <c r="N21" s="57" t="s">
        <v>38</v>
      </c>
      <c r="O21" s="309" t="s">
        <v>146</v>
      </c>
      <c r="P21" s="309"/>
      <c r="Q21" s="309"/>
      <c r="R21" s="309"/>
      <c r="S21" s="307">
        <v>0.59</v>
      </c>
      <c r="T21" s="307"/>
      <c r="U21" s="306" t="s">
        <v>39</v>
      </c>
      <c r="V21" s="306"/>
      <c r="W21" s="307"/>
      <c r="X21" s="307"/>
      <c r="Y21" s="57" t="s">
        <v>150</v>
      </c>
      <c r="Z21" s="57"/>
      <c r="AA21" s="125">
        <v>1</v>
      </c>
      <c r="AB21" s="57" t="s">
        <v>37</v>
      </c>
      <c r="AC21" s="59">
        <f>ROUND(IFERROR(L21*S21*W21/AA21,""),1)</f>
        <v>0</v>
      </c>
      <c r="AD21" s="5" t="s">
        <v>3</v>
      </c>
    </row>
    <row r="22" spans="1:31" ht="20.25" customHeight="1" x14ac:dyDescent="0.15">
      <c r="A22" s="10">
        <v>2</v>
      </c>
      <c r="B22" s="283" t="s">
        <v>142</v>
      </c>
      <c r="C22" s="283"/>
      <c r="D22" s="283"/>
      <c r="E22" s="283"/>
      <c r="F22" s="283"/>
      <c r="G22" s="284"/>
      <c r="H22" s="286" t="s">
        <v>196</v>
      </c>
      <c r="I22" s="285"/>
      <c r="J22" s="285"/>
      <c r="K22" s="285"/>
      <c r="L22" s="281">
        <v>0.6</v>
      </c>
      <c r="M22" s="281"/>
      <c r="N22" s="11" t="s">
        <v>38</v>
      </c>
      <c r="O22" s="285" t="s">
        <v>196</v>
      </c>
      <c r="P22" s="285"/>
      <c r="Q22" s="285"/>
      <c r="R22" s="285"/>
      <c r="S22" s="281">
        <v>0.6</v>
      </c>
      <c r="T22" s="281"/>
      <c r="U22" s="285" t="s">
        <v>39</v>
      </c>
      <c r="V22" s="285"/>
      <c r="W22" s="281"/>
      <c r="X22" s="281"/>
      <c r="Y22" s="11" t="s">
        <v>150</v>
      </c>
      <c r="Z22" s="11"/>
      <c r="AA22" s="76">
        <v>2</v>
      </c>
      <c r="AB22" s="11" t="s">
        <v>37</v>
      </c>
      <c r="AC22" s="53">
        <f>IFERROR(L22*S22*W22/AA22,"")</f>
        <v>0</v>
      </c>
      <c r="AD22" s="12" t="s">
        <v>3</v>
      </c>
    </row>
    <row r="23" spans="1:31" ht="20.25" customHeight="1" x14ac:dyDescent="0.15">
      <c r="A23" s="10">
        <v>3</v>
      </c>
      <c r="B23" s="283" t="s">
        <v>32</v>
      </c>
      <c r="C23" s="283"/>
      <c r="D23" s="283"/>
      <c r="E23" s="283"/>
      <c r="F23" s="283"/>
      <c r="G23" s="284"/>
      <c r="H23" s="286" t="s">
        <v>143</v>
      </c>
      <c r="I23" s="285"/>
      <c r="J23" s="285"/>
      <c r="K23" s="285"/>
      <c r="L23" s="255">
        <v>0.59</v>
      </c>
      <c r="M23" s="255"/>
      <c r="N23" s="11" t="s">
        <v>38</v>
      </c>
      <c r="O23" s="285" t="s">
        <v>147</v>
      </c>
      <c r="P23" s="285"/>
      <c r="Q23" s="285"/>
      <c r="R23" s="285"/>
      <c r="S23" s="255">
        <v>0.42</v>
      </c>
      <c r="T23" s="255"/>
      <c r="U23" s="285" t="s">
        <v>151</v>
      </c>
      <c r="V23" s="285"/>
      <c r="W23" s="281"/>
      <c r="X23" s="281"/>
      <c r="Y23" s="11" t="s">
        <v>213</v>
      </c>
      <c r="Z23" s="11"/>
      <c r="AA23" s="76">
        <v>2</v>
      </c>
      <c r="AB23" s="11" t="s">
        <v>37</v>
      </c>
      <c r="AC23" s="53">
        <f>IFERROR(L23*S23*W23/AA23,"")</f>
        <v>0</v>
      </c>
      <c r="AD23" s="12" t="s">
        <v>3</v>
      </c>
    </row>
    <row r="24" spans="1:31" ht="20.25" customHeight="1" x14ac:dyDescent="0.15">
      <c r="A24" s="10">
        <v>4</v>
      </c>
      <c r="B24" s="283" t="s">
        <v>33</v>
      </c>
      <c r="C24" s="283"/>
      <c r="D24" s="283"/>
      <c r="E24" s="283"/>
      <c r="F24" s="283"/>
      <c r="G24" s="284"/>
      <c r="H24" s="286" t="s">
        <v>144</v>
      </c>
      <c r="I24" s="285"/>
      <c r="J24" s="285"/>
      <c r="K24" s="285"/>
      <c r="L24" s="255">
        <v>0.53</v>
      </c>
      <c r="M24" s="255"/>
      <c r="N24" s="11" t="s">
        <v>38</v>
      </c>
      <c r="O24" s="285" t="s">
        <v>148</v>
      </c>
      <c r="P24" s="285"/>
      <c r="Q24" s="285"/>
      <c r="R24" s="285"/>
      <c r="S24" s="255">
        <v>0.37</v>
      </c>
      <c r="T24" s="255"/>
      <c r="U24" s="285" t="s">
        <v>39</v>
      </c>
      <c r="V24" s="285"/>
      <c r="W24" s="281"/>
      <c r="X24" s="281"/>
      <c r="Y24" s="11" t="s">
        <v>150</v>
      </c>
      <c r="Z24" s="11"/>
      <c r="AA24" s="76">
        <v>2</v>
      </c>
      <c r="AB24" s="11" t="s">
        <v>37</v>
      </c>
      <c r="AC24" s="53">
        <f>IFERROR(L24*S24*W24/AA24,"")</f>
        <v>0</v>
      </c>
      <c r="AD24" s="12" t="s">
        <v>3</v>
      </c>
    </row>
    <row r="25" spans="1:31" ht="20.25" customHeight="1" x14ac:dyDescent="0.15">
      <c r="A25" s="10">
        <v>5</v>
      </c>
      <c r="B25" s="283" t="s">
        <v>34</v>
      </c>
      <c r="C25" s="283"/>
      <c r="D25" s="283"/>
      <c r="E25" s="283"/>
      <c r="F25" s="283"/>
      <c r="G25" s="284"/>
      <c r="H25" s="286" t="s">
        <v>144</v>
      </c>
      <c r="I25" s="285"/>
      <c r="J25" s="285"/>
      <c r="K25" s="285"/>
      <c r="L25" s="255">
        <v>0.53</v>
      </c>
      <c r="M25" s="255"/>
      <c r="N25" s="11" t="s">
        <v>38</v>
      </c>
      <c r="O25" s="285" t="s">
        <v>148</v>
      </c>
      <c r="P25" s="285"/>
      <c r="Q25" s="285"/>
      <c r="R25" s="285"/>
      <c r="S25" s="255">
        <v>0.37</v>
      </c>
      <c r="T25" s="255"/>
      <c r="U25" s="285" t="s">
        <v>39</v>
      </c>
      <c r="V25" s="285"/>
      <c r="W25" s="281"/>
      <c r="X25" s="281"/>
      <c r="Y25" s="11" t="s">
        <v>150</v>
      </c>
      <c r="Z25" s="11"/>
      <c r="AA25" s="76">
        <v>2</v>
      </c>
      <c r="AB25" s="11" t="s">
        <v>37</v>
      </c>
      <c r="AC25" s="53">
        <f>IFERROR(L25*S25*W25/AA25,"")</f>
        <v>0</v>
      </c>
      <c r="AD25" s="12" t="s">
        <v>3</v>
      </c>
    </row>
    <row r="26" spans="1:31" ht="20.25" customHeight="1" x14ac:dyDescent="0.15">
      <c r="A26" s="10">
        <v>6</v>
      </c>
      <c r="B26" s="283" t="s">
        <v>35</v>
      </c>
      <c r="C26" s="283"/>
      <c r="D26" s="283"/>
      <c r="E26" s="283"/>
      <c r="F26" s="283"/>
      <c r="G26" s="284"/>
      <c r="H26" s="286" t="s">
        <v>145</v>
      </c>
      <c r="I26" s="285"/>
      <c r="J26" s="285"/>
      <c r="K26" s="285"/>
      <c r="L26" s="255">
        <v>0.4</v>
      </c>
      <c r="M26" s="255"/>
      <c r="N26" s="11" t="s">
        <v>38</v>
      </c>
      <c r="O26" s="285" t="s">
        <v>149</v>
      </c>
      <c r="P26" s="285"/>
      <c r="Q26" s="285"/>
      <c r="R26" s="285"/>
      <c r="S26" s="255">
        <v>0.4</v>
      </c>
      <c r="T26" s="255"/>
      <c r="U26" s="285" t="s">
        <v>39</v>
      </c>
      <c r="V26" s="285"/>
      <c r="W26" s="281"/>
      <c r="X26" s="281"/>
      <c r="Y26" s="11" t="s">
        <v>150</v>
      </c>
      <c r="Z26" s="11"/>
      <c r="AA26" s="76">
        <v>2</v>
      </c>
      <c r="AB26" s="11" t="s">
        <v>37</v>
      </c>
      <c r="AC26" s="53">
        <f>IFERROR(L26*S26*W26/AA26,"")</f>
        <v>0</v>
      </c>
      <c r="AD26" s="12" t="s">
        <v>3</v>
      </c>
    </row>
    <row r="27" spans="1:31" ht="30.75" customHeight="1" x14ac:dyDescent="0.15">
      <c r="A27" s="10">
        <v>7</v>
      </c>
      <c r="B27" s="283" t="s">
        <v>31</v>
      </c>
      <c r="C27" s="283"/>
      <c r="D27" s="283"/>
      <c r="E27" s="283"/>
      <c r="F27" s="284"/>
      <c r="G27" s="75"/>
      <c r="H27" s="44" t="s">
        <v>3</v>
      </c>
      <c r="I27" s="51" t="s">
        <v>152</v>
      </c>
      <c r="J27" s="11"/>
      <c r="K27" s="11"/>
      <c r="L27" s="11"/>
      <c r="M27" s="11"/>
      <c r="N27" s="75"/>
      <c r="O27" s="44" t="s">
        <v>3</v>
      </c>
      <c r="P27" s="293" t="s">
        <v>154</v>
      </c>
      <c r="Q27" s="294"/>
      <c r="R27" s="294"/>
      <c r="S27" s="294"/>
      <c r="T27" s="294"/>
      <c r="U27" s="295"/>
      <c r="V27" s="291">
        <f>IFERROR(ROUND(AC20+AC21+AC22+AC23+AC24+AC25+AC26+G27+N27,1),"")</f>
        <v>0</v>
      </c>
      <c r="W27" s="292"/>
      <c r="X27" s="292"/>
      <c r="Y27" s="44" t="s">
        <v>3</v>
      </c>
      <c r="Z27" s="289" t="s">
        <v>197</v>
      </c>
      <c r="AA27" s="290"/>
      <c r="AB27" s="281"/>
      <c r="AC27" s="281"/>
      <c r="AD27" s="12" t="s">
        <v>3</v>
      </c>
    </row>
    <row r="28" spans="1:31" ht="11.25" customHeight="1" x14ac:dyDescent="0.15">
      <c r="A28" s="1"/>
      <c r="H28" s="2"/>
      <c r="I28" s="2"/>
      <c r="J28" s="2"/>
      <c r="K28" s="2"/>
      <c r="L28" s="2"/>
      <c r="M28" s="2"/>
      <c r="N28" s="2"/>
      <c r="O28" s="2"/>
      <c r="P28" s="2"/>
      <c r="Q28" s="2"/>
      <c r="R28" s="2"/>
      <c r="S28" s="2"/>
      <c r="T28" s="2"/>
      <c r="X28" s="2"/>
      <c r="Y28" s="2"/>
    </row>
    <row r="29" spans="1:31" x14ac:dyDescent="0.15">
      <c r="A29" s="52" t="s">
        <v>28</v>
      </c>
      <c r="E29" s="1">
        <v>1</v>
      </c>
      <c r="F29" s="52" t="s">
        <v>203</v>
      </c>
      <c r="X29" s="2"/>
      <c r="Y29" s="2"/>
    </row>
    <row r="30" spans="1:31" x14ac:dyDescent="0.15">
      <c r="E30" s="1">
        <v>2</v>
      </c>
      <c r="F30" s="2" t="s">
        <v>161</v>
      </c>
    </row>
    <row r="31" spans="1:31" x14ac:dyDescent="0.15">
      <c r="F31" s="2" t="s">
        <v>162</v>
      </c>
    </row>
    <row r="32" spans="1:31" x14ac:dyDescent="0.15">
      <c r="F32" s="2" t="s">
        <v>163</v>
      </c>
    </row>
    <row r="33" spans="1:31" x14ac:dyDescent="0.15">
      <c r="E33" s="1">
        <v>3</v>
      </c>
      <c r="F33" s="2" t="s">
        <v>164</v>
      </c>
    </row>
    <row r="34" spans="1:31" x14ac:dyDescent="0.15">
      <c r="E34" s="1"/>
    </row>
    <row r="35" spans="1:31" s="1" customFormat="1" x14ac:dyDescent="0.15">
      <c r="A35" s="2"/>
      <c r="B35" s="2"/>
      <c r="C35" s="2"/>
      <c r="D35" s="2"/>
      <c r="E35" s="2"/>
      <c r="F35" s="2"/>
      <c r="U35" s="2"/>
      <c r="V35" s="2"/>
      <c r="W35" s="2"/>
      <c r="X35" s="6"/>
      <c r="Y35" s="6"/>
      <c r="Z35" s="2"/>
      <c r="AA35" s="2"/>
      <c r="AB35" s="2"/>
      <c r="AC35" s="2"/>
      <c r="AD35" s="2"/>
      <c r="AE35" s="2"/>
    </row>
  </sheetData>
  <protectedRanges>
    <protectedRange sqref="G5" name="範囲1"/>
  </protectedRanges>
  <mergeCells count="114">
    <mergeCell ref="A5:B5"/>
    <mergeCell ref="A6:B6"/>
    <mergeCell ref="G1:AD1"/>
    <mergeCell ref="A2:AD2"/>
    <mergeCell ref="A3:AD3"/>
    <mergeCell ref="A4:B4"/>
    <mergeCell ref="C4:F4"/>
    <mergeCell ref="H4:Q4"/>
    <mergeCell ref="R4:S4"/>
    <mergeCell ref="U4:W4"/>
    <mergeCell ref="X4:AA4"/>
    <mergeCell ref="AB4:AD4"/>
    <mergeCell ref="C5:F5"/>
    <mergeCell ref="K5:L5"/>
    <mergeCell ref="R5:S5"/>
    <mergeCell ref="U5:V5"/>
    <mergeCell ref="X5:Z5"/>
    <mergeCell ref="X6:Z6"/>
    <mergeCell ref="C6:F6"/>
    <mergeCell ref="K6:L6"/>
    <mergeCell ref="R6:S6"/>
    <mergeCell ref="U6:V6"/>
    <mergeCell ref="AB5:AC5"/>
    <mergeCell ref="AB6:AC6"/>
    <mergeCell ref="R9:S9"/>
    <mergeCell ref="U9:V9"/>
    <mergeCell ref="X7:Z7"/>
    <mergeCell ref="AB7:AC7"/>
    <mergeCell ref="C8:F8"/>
    <mergeCell ref="K8:L8"/>
    <mergeCell ref="R8:S8"/>
    <mergeCell ref="U8:V8"/>
    <mergeCell ref="X8:Z8"/>
    <mergeCell ref="AB8:AC8"/>
    <mergeCell ref="C7:F7"/>
    <mergeCell ref="K7:L7"/>
    <mergeCell ref="X9:Z9"/>
    <mergeCell ref="AB9:AC9"/>
    <mergeCell ref="D16:AD16"/>
    <mergeCell ref="AB11:AC11"/>
    <mergeCell ref="A12:AD12"/>
    <mergeCell ref="A7:A11"/>
    <mergeCell ref="B7:B11"/>
    <mergeCell ref="A19:AD19"/>
    <mergeCell ref="H20:K20"/>
    <mergeCell ref="L20:M20"/>
    <mergeCell ref="O20:R20"/>
    <mergeCell ref="C10:F10"/>
    <mergeCell ref="K10:L10"/>
    <mergeCell ref="R10:S10"/>
    <mergeCell ref="U10:V10"/>
    <mergeCell ref="X10:Z10"/>
    <mergeCell ref="AB10:AC10"/>
    <mergeCell ref="C11:F11"/>
    <mergeCell ref="K11:L11"/>
    <mergeCell ref="R11:S11"/>
    <mergeCell ref="U11:V11"/>
    <mergeCell ref="X11:Z11"/>
    <mergeCell ref="R7:S7"/>
    <mergeCell ref="U7:V7"/>
    <mergeCell ref="C9:F9"/>
    <mergeCell ref="K9:L9"/>
    <mergeCell ref="W22:X22"/>
    <mergeCell ref="D17:AD17"/>
    <mergeCell ref="U20:V20"/>
    <mergeCell ref="W20:X20"/>
    <mergeCell ref="A20:A21"/>
    <mergeCell ref="B20:G21"/>
    <mergeCell ref="S23:T23"/>
    <mergeCell ref="U23:V23"/>
    <mergeCell ref="L22:M22"/>
    <mergeCell ref="O22:R22"/>
    <mergeCell ref="S22:T22"/>
    <mergeCell ref="U22:V22"/>
    <mergeCell ref="B22:G22"/>
    <mergeCell ref="H22:K22"/>
    <mergeCell ref="U21:V21"/>
    <mergeCell ref="W21:X21"/>
    <mergeCell ref="H21:K21"/>
    <mergeCell ref="L21:M21"/>
    <mergeCell ref="O21:R21"/>
    <mergeCell ref="S21:T21"/>
    <mergeCell ref="S20:T20"/>
    <mergeCell ref="B24:G24"/>
    <mergeCell ref="H24:K24"/>
    <mergeCell ref="L24:M24"/>
    <mergeCell ref="O24:R24"/>
    <mergeCell ref="B23:G23"/>
    <mergeCell ref="H23:K23"/>
    <mergeCell ref="L23:M23"/>
    <mergeCell ref="O23:R23"/>
    <mergeCell ref="B27:F27"/>
    <mergeCell ref="P27:U27"/>
    <mergeCell ref="B25:G25"/>
    <mergeCell ref="H25:K25"/>
    <mergeCell ref="B26:G26"/>
    <mergeCell ref="H26:K26"/>
    <mergeCell ref="L26:M26"/>
    <mergeCell ref="O26:R26"/>
    <mergeCell ref="W25:X25"/>
    <mergeCell ref="W26:X26"/>
    <mergeCell ref="L25:M25"/>
    <mergeCell ref="O25:R25"/>
    <mergeCell ref="AB27:AC27"/>
    <mergeCell ref="S25:T25"/>
    <mergeCell ref="U25:V25"/>
    <mergeCell ref="W23:X23"/>
    <mergeCell ref="S24:T24"/>
    <mergeCell ref="V27:X27"/>
    <mergeCell ref="Z27:AA27"/>
    <mergeCell ref="U24:V24"/>
    <mergeCell ref="S26:T26"/>
    <mergeCell ref="U26:V26"/>
    <mergeCell ref="W24:X24"/>
  </mergeCells>
  <phoneticPr fontId="2"/>
  <printOptions horizontalCentered="1"/>
  <pageMargins left="0.19685039370078741" right="0.19685039370078741" top="0.59055118110236227" bottom="0.35" header="0" footer="0"/>
  <pageSetup paperSize="9" scale="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正本</vt:lpstr>
      <vt:lpstr>副本</vt:lpstr>
      <vt:lpstr>念書（例）</vt:lpstr>
      <vt:lpstr>念書(区収集)</vt:lpstr>
      <vt:lpstr>念書(区収集敷地内)</vt:lpstr>
      <vt:lpstr>念書(区収集+業者収集)</vt:lpstr>
      <vt:lpstr>床面積内訳書（集合住宅）</vt:lpstr>
      <vt:lpstr>容器算定(集合住宅）</vt:lpstr>
      <vt:lpstr>容器算定(集合住宅）反転コンテナ用</vt:lpstr>
      <vt:lpstr>正本!Print_Area</vt:lpstr>
      <vt:lpstr>'念書(区収集)'!Print_Area</vt:lpstr>
      <vt:lpstr>'念書(区収集+業者収集)'!Print_Area</vt:lpstr>
      <vt:lpstr>'念書(区収集敷地内)'!Print_Area</vt:lpstr>
      <vt:lpstr>'念書（例）'!Print_Area</vt:lpstr>
      <vt:lpstr>副本!Print_Area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田嶋　弘明</cp:lastModifiedBy>
  <cp:lastPrinted>2026-06-17T01:47:26Z</cp:lastPrinted>
  <dcterms:created xsi:type="dcterms:W3CDTF">2009-08-05T07:17:58Z</dcterms:created>
  <dcterms:modified xsi:type="dcterms:W3CDTF">2026-06-17T01:50:01Z</dcterms:modified>
</cp:coreProperties>
</file>